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defaultThemeVersion="166925"/>
  <mc:AlternateContent xmlns:mc="http://schemas.openxmlformats.org/markup-compatibility/2006">
    <mc:Choice Requires="x15">
      <x15ac:absPath xmlns:x15ac="http://schemas.microsoft.com/office/spreadsheetml/2010/11/ac" url="https://landolakes.sharepoint.com/sites/TruterraPublicPrivatePartnerships/USDA SMART Grant/USDA SMART Grant Document Library/Sub-Awards Management Documents/Conservation Agronomist/RFA Round 2/RFA 2 - External publishing to website/"/>
    </mc:Choice>
  </mc:AlternateContent>
  <xr:revisionPtr revIDLastSave="0" documentId="8_{5448FA5D-9E01-47F7-B907-6847EE81F3A6}" xr6:coauthVersionLast="47" xr6:coauthVersionMax="47" xr10:uidLastSave="{00000000-0000-0000-0000-000000000000}"/>
  <workbookProtection workbookAlgorithmName="SHA-512" workbookHashValue="LL/dlNQaY4rJc/MUmRHdHfndWG1Y0RqOz++EGmqgfaYsWd4X/AD5PAClIQeeFLoSFWQLjU/UhSu6sa06XvturA==" workbookSaltValue="BzilyvAju/Ph6BVcvm0K0w==" workbookSpinCount="100000" lockStructure="1"/>
  <bookViews>
    <workbookView xWindow="-28920" yWindow="-11550" windowWidth="29040" windowHeight="15840" tabRatio="599" firstSheet="4" activeTab="4" xr2:uid="{E1929785-01D5-4E5D-BA70-A9861A68AE99}"/>
  </bookViews>
  <sheets>
    <sheet name="Milestones" sheetId="8" r:id="rId1"/>
    <sheet name="CA Budget Worksheet A" sheetId="3" r:id="rId2"/>
    <sheet name="Labor" sheetId="4" r:id="rId3"/>
    <sheet name="Travel" sheetId="5" r:id="rId4"/>
    <sheet name="Supplies &amp; ODC" sheetId="6" r:id="rId5"/>
    <sheet name="Sheet1" sheetId="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6" l="1"/>
  <c r="C20" i="4"/>
  <c r="E29" i="6"/>
  <c r="K29" i="6"/>
  <c r="J29" i="6"/>
  <c r="G29" i="6"/>
  <c r="I29" i="6"/>
  <c r="F29" i="6"/>
  <c r="H29" i="6" s="1"/>
  <c r="K24" i="5"/>
  <c r="K23" i="5"/>
  <c r="K22" i="5"/>
  <c r="H24" i="5"/>
  <c r="H23" i="5"/>
  <c r="H22" i="5"/>
  <c r="E24" i="5"/>
  <c r="E23" i="5"/>
  <c r="E22" i="5"/>
  <c r="L29" i="5"/>
  <c r="L27" i="4"/>
  <c r="L15" i="4"/>
  <c r="L9" i="4"/>
  <c r="G8" i="4"/>
  <c r="J21" i="6"/>
  <c r="G21" i="6"/>
  <c r="K29" i="5"/>
  <c r="H29" i="5"/>
  <c r="E29" i="5"/>
  <c r="K7" i="5"/>
  <c r="G11" i="5"/>
  <c r="G13" i="4"/>
  <c r="G31" i="4"/>
  <c r="C7" i="5"/>
  <c r="J7" i="5"/>
  <c r="G7" i="5"/>
  <c r="J12" i="5"/>
  <c r="G12" i="5"/>
  <c r="J28" i="5"/>
  <c r="G28" i="5"/>
  <c r="C7" i="6"/>
  <c r="C8" i="4"/>
  <c r="K32" i="6"/>
  <c r="H32" i="6"/>
  <c r="E32" i="6"/>
  <c r="I28" i="5"/>
  <c r="F28" i="5"/>
  <c r="I30" i="4"/>
  <c r="F30" i="4"/>
  <c r="C30" i="4"/>
  <c r="I21" i="6"/>
  <c r="F21" i="6"/>
  <c r="C21" i="6"/>
  <c r="I19" i="4"/>
  <c r="I20" i="4" s="1"/>
  <c r="F19" i="4"/>
  <c r="F20" i="4" s="1"/>
  <c r="C19" i="4"/>
  <c r="I13" i="4"/>
  <c r="F13" i="4"/>
  <c r="C13" i="4"/>
  <c r="C14" i="4" s="1"/>
  <c r="L29" i="6" l="1"/>
  <c r="L32" i="6"/>
  <c r="K28" i="5"/>
  <c r="H28" i="5"/>
  <c r="C28" i="5"/>
  <c r="E19" i="4"/>
  <c r="E6" i="6"/>
  <c r="J25" i="6"/>
  <c r="G25" i="6"/>
  <c r="I31" i="4"/>
  <c r="F31" i="4"/>
  <c r="C31" i="4"/>
  <c r="E31" i="4" s="1"/>
  <c r="J26" i="4"/>
  <c r="K26" i="4" s="1"/>
  <c r="G26" i="4"/>
  <c r="H26" i="4" s="1"/>
  <c r="J25" i="4"/>
  <c r="K25" i="4" s="1"/>
  <c r="G25" i="4"/>
  <c r="H25" i="4" s="1"/>
  <c r="J24" i="4"/>
  <c r="K24" i="4" s="1"/>
  <c r="G24" i="4"/>
  <c r="H24" i="4" s="1"/>
  <c r="I14" i="4"/>
  <c r="F14" i="4"/>
  <c r="E14" i="4"/>
  <c r="J12" i="4"/>
  <c r="K12" i="4" s="1"/>
  <c r="G12" i="4"/>
  <c r="H12" i="4" s="1"/>
  <c r="J7" i="4"/>
  <c r="K7" i="4" s="1"/>
  <c r="G7" i="4"/>
  <c r="H7" i="4" s="1"/>
  <c r="I8" i="4"/>
  <c r="I7" i="6" s="1"/>
  <c r="F8" i="4"/>
  <c r="E8" i="4"/>
  <c r="J18" i="5"/>
  <c r="G18" i="5"/>
  <c r="J17" i="5"/>
  <c r="G17" i="5"/>
  <c r="J16" i="5"/>
  <c r="G16" i="5"/>
  <c r="J18" i="4"/>
  <c r="K18" i="4" s="1"/>
  <c r="G18" i="4"/>
  <c r="H18" i="4" s="1"/>
  <c r="J8" i="4"/>
  <c r="J20" i="4"/>
  <c r="K20" i="4" s="1"/>
  <c r="G20" i="4"/>
  <c r="H20" i="4" s="1"/>
  <c r="J19" i="4"/>
  <c r="K19" i="4" s="1"/>
  <c r="G19" i="4"/>
  <c r="H19" i="4" s="1"/>
  <c r="J14" i="4"/>
  <c r="G14" i="4"/>
  <c r="J13" i="4"/>
  <c r="K13" i="4" s="1"/>
  <c r="H13" i="4"/>
  <c r="B15" i="3"/>
  <c r="C14" i="3"/>
  <c r="C15" i="3" s="1"/>
  <c r="E30" i="4"/>
  <c r="E26" i="4"/>
  <c r="E25" i="4"/>
  <c r="E24" i="4"/>
  <c r="E18" i="4"/>
  <c r="E13" i="4"/>
  <c r="E12" i="4"/>
  <c r="E7" i="4"/>
  <c r="J22" i="5"/>
  <c r="J23" i="5"/>
  <c r="J24" i="5"/>
  <c r="E31" i="6"/>
  <c r="E30" i="6"/>
  <c r="E21" i="6"/>
  <c r="J13" i="6"/>
  <c r="G13" i="6"/>
  <c r="J12" i="6"/>
  <c r="J31" i="6"/>
  <c r="K31" i="6" s="1"/>
  <c r="G31" i="6"/>
  <c r="H31" i="6" s="1"/>
  <c r="J30" i="6"/>
  <c r="K30" i="6" s="1"/>
  <c r="K33" i="6" s="1"/>
  <c r="G30" i="6"/>
  <c r="H30" i="6" s="1"/>
  <c r="H33" i="6" s="1"/>
  <c r="I17" i="6"/>
  <c r="F17" i="6"/>
  <c r="I11" i="6"/>
  <c r="F11" i="6"/>
  <c r="C11" i="6"/>
  <c r="E11" i="6" s="1"/>
  <c r="J17" i="6"/>
  <c r="G17" i="6"/>
  <c r="I25" i="6"/>
  <c r="F25" i="6"/>
  <c r="C25" i="6"/>
  <c r="E25" i="6" s="1"/>
  <c r="J31" i="4"/>
  <c r="J30" i="4"/>
  <c r="K30" i="4" s="1"/>
  <c r="G30" i="4"/>
  <c r="H30" i="4" s="1"/>
  <c r="J11" i="5"/>
  <c r="C37" i="4"/>
  <c r="D37" i="4" s="1"/>
  <c r="G23" i="5"/>
  <c r="G24" i="5"/>
  <c r="G22" i="5"/>
  <c r="J11" i="6"/>
  <c r="G11" i="6"/>
  <c r="J6" i="6"/>
  <c r="G6" i="6"/>
  <c r="K21" i="6"/>
  <c r="H21" i="6"/>
  <c r="E33" i="6" l="1"/>
  <c r="L26" i="4"/>
  <c r="L25" i="4"/>
  <c r="L24" i="4"/>
  <c r="L18" i="4"/>
  <c r="L12" i="4"/>
  <c r="L7" i="4"/>
  <c r="H31" i="4"/>
  <c r="H32" i="4" s="1"/>
  <c r="K31" i="4"/>
  <c r="K32" i="4" s="1"/>
  <c r="L21" i="6"/>
  <c r="L22" i="6" s="1"/>
  <c r="C17" i="6"/>
  <c r="E17" i="6" s="1"/>
  <c r="E18" i="6" s="1"/>
  <c r="E20" i="4"/>
  <c r="L20" i="4" s="1"/>
  <c r="E28" i="5"/>
  <c r="E26" i="6"/>
  <c r="L31" i="6"/>
  <c r="L30" i="6"/>
  <c r="L33" i="6" s="1"/>
  <c r="L30" i="4"/>
  <c r="L19" i="4"/>
  <c r="H14" i="4"/>
  <c r="L13" i="4"/>
  <c r="E25" i="5"/>
  <c r="H25" i="5"/>
  <c r="E7" i="6"/>
  <c r="K14" i="4"/>
  <c r="K15" i="4" s="1"/>
  <c r="H25" i="6"/>
  <c r="H26" i="6" s="1"/>
  <c r="K25" i="6"/>
  <c r="K26" i="6" s="1"/>
  <c r="K13" i="6"/>
  <c r="H12" i="6"/>
  <c r="H13" i="6"/>
  <c r="H21" i="4"/>
  <c r="H17" i="6"/>
  <c r="H18" i="6" s="1"/>
  <c r="H8" i="4"/>
  <c r="K8" i="4"/>
  <c r="E12" i="6"/>
  <c r="E13" i="6"/>
  <c r="K12" i="6"/>
  <c r="F7" i="6"/>
  <c r="K17" i="6"/>
  <c r="K18" i="6" s="1"/>
  <c r="E32" i="4"/>
  <c r="K27" i="4"/>
  <c r="H27" i="4"/>
  <c r="K21" i="4"/>
  <c r="H11" i="6"/>
  <c r="K11" i="6"/>
  <c r="K6" i="6"/>
  <c r="E27" i="4"/>
  <c r="E9" i="4"/>
  <c r="F37" i="4"/>
  <c r="J7" i="6"/>
  <c r="K7" i="6" s="1"/>
  <c r="G7" i="6"/>
  <c r="H22" i="6"/>
  <c r="K22" i="6"/>
  <c r="E22" i="6"/>
  <c r="L31" i="4" l="1"/>
  <c r="E21" i="4"/>
  <c r="L8" i="4"/>
  <c r="H9" i="4"/>
  <c r="L28" i="5"/>
  <c r="L11" i="6"/>
  <c r="L25" i="6"/>
  <c r="L26" i="6" s="1"/>
  <c r="E8" i="6"/>
  <c r="E34" i="6" s="1"/>
  <c r="L17" i="6"/>
  <c r="L18" i="6" s="1"/>
  <c r="L13" i="6"/>
  <c r="L12" i="6"/>
  <c r="L14" i="4"/>
  <c r="H14" i="6"/>
  <c r="E14" i="6"/>
  <c r="K9" i="4"/>
  <c r="K34" i="4" s="1"/>
  <c r="H7" i="6"/>
  <c r="L7" i="6" s="1"/>
  <c r="K14" i="6"/>
  <c r="H6" i="6"/>
  <c r="L6" i="6" s="1"/>
  <c r="K8" i="6"/>
  <c r="K34" i="6" s="1"/>
  <c r="L32" i="4"/>
  <c r="I17" i="5"/>
  <c r="K17" i="5" s="1"/>
  <c r="I18" i="5"/>
  <c r="K18" i="5" s="1"/>
  <c r="I16" i="5"/>
  <c r="K16" i="5" s="1"/>
  <c r="F17" i="5"/>
  <c r="H17" i="5" s="1"/>
  <c r="F18" i="5"/>
  <c r="H18" i="5" s="1"/>
  <c r="F16" i="5"/>
  <c r="H16" i="5" s="1"/>
  <c r="C18" i="5"/>
  <c r="E18" i="5" s="1"/>
  <c r="C17" i="5"/>
  <c r="E17" i="5" s="1"/>
  <c r="C16" i="5"/>
  <c r="E16" i="5" s="1"/>
  <c r="I12" i="5"/>
  <c r="K12" i="5" s="1"/>
  <c r="I11" i="5"/>
  <c r="F12" i="5"/>
  <c r="H12" i="5" s="1"/>
  <c r="F11" i="5"/>
  <c r="C12" i="5"/>
  <c r="E12" i="5" s="1"/>
  <c r="C11" i="5"/>
  <c r="E11" i="5" s="1"/>
  <c r="I7" i="5"/>
  <c r="K8" i="5" s="1"/>
  <c r="F7" i="5"/>
  <c r="H7" i="5" s="1"/>
  <c r="H8" i="5" s="1"/>
  <c r="E7" i="5"/>
  <c r="L24" i="5"/>
  <c r="L23" i="5"/>
  <c r="L22" i="5"/>
  <c r="L25" i="5" s="1"/>
  <c r="D19" i="3" l="1"/>
  <c r="B19" i="3"/>
  <c r="L16" i="5"/>
  <c r="E8" i="5"/>
  <c r="L7" i="5"/>
  <c r="L18" i="5"/>
  <c r="L8" i="6"/>
  <c r="L17" i="5"/>
  <c r="L12" i="5"/>
  <c r="K25" i="5"/>
  <c r="K30" i="5" s="1"/>
  <c r="L14" i="6"/>
  <c r="H8" i="6"/>
  <c r="H34" i="6" s="1"/>
  <c r="K19" i="5"/>
  <c r="H19" i="5"/>
  <c r="H11" i="5"/>
  <c r="H13" i="5" s="1"/>
  <c r="K11" i="5"/>
  <c r="K13" i="5" s="1"/>
  <c r="E19" i="5"/>
  <c r="E13" i="5"/>
  <c r="H15" i="4"/>
  <c r="H34" i="4" s="1"/>
  <c r="E15" i="4"/>
  <c r="E34" i="4" s="1"/>
  <c r="D14" i="3"/>
  <c r="G37" i="4"/>
  <c r="L34" i="6" l="1"/>
  <c r="E30" i="5"/>
  <c r="H30" i="5"/>
  <c r="L11" i="5"/>
  <c r="L13" i="5" s="1"/>
  <c r="C19" i="3"/>
  <c r="L21" i="4"/>
  <c r="L34" i="4" s="1"/>
  <c r="D18" i="3"/>
  <c r="C18" i="3"/>
  <c r="H37" i="4"/>
  <c r="B18" i="3"/>
  <c r="L19" i="5"/>
  <c r="L30" i="5" s="1"/>
  <c r="D15" i="3"/>
  <c r="E14" i="3"/>
  <c r="L8" i="5"/>
  <c r="I37" i="4"/>
  <c r="M34" i="4" l="1"/>
  <c r="E37" i="4"/>
  <c r="E19" i="3"/>
  <c r="E18" i="3"/>
  <c r="E15" i="3"/>
  <c r="J37" i="4"/>
  <c r="K37" i="4" s="1"/>
  <c r="H38" i="4"/>
  <c r="C17" i="3" s="1"/>
  <c r="C16" i="3"/>
  <c r="B16" i="3" l="1"/>
  <c r="L37" i="4"/>
  <c r="E38" i="4"/>
  <c r="K38" i="4"/>
  <c r="D17" i="3" s="1"/>
  <c r="D16" i="3"/>
  <c r="B17" i="3" l="1"/>
  <c r="L38" i="4"/>
  <c r="B20" i="3"/>
  <c r="D20" i="3"/>
  <c r="C20" i="3"/>
  <c r="E16" i="3" l="1"/>
  <c r="E17" i="3" l="1"/>
  <c r="E20" i="3" s="1"/>
</calcChain>
</file>

<file path=xl/sharedStrings.xml><?xml version="1.0" encoding="utf-8"?>
<sst xmlns="http://schemas.openxmlformats.org/spreadsheetml/2006/main" count="225" uniqueCount="134">
  <si>
    <t>Conservation Agronomist - Milestones Worksheet</t>
  </si>
  <si>
    <t>Retailer Name:</t>
  </si>
  <si>
    <t xml:space="preserve">Use the shaded cells in the table below to enter deliverables for each of the outlined activities and timeframes. These deliverables represent the retailer's commitment to complete these activities and report progress to Truterra for the given time periods. Payments to the network provider are tied to deliverable execution and reporting of the outlined activities. </t>
  </si>
  <si>
    <t>Activity</t>
  </si>
  <si>
    <t>Year 1</t>
  </si>
  <si>
    <t>Year 2</t>
  </si>
  <si>
    <t>Year 3</t>
  </si>
  <si>
    <t xml:space="preserve">Total </t>
  </si>
  <si>
    <t xml:space="preserve">If you plan to reach the same farmers in year 3 that you reach in year 1, your Year 3 total will be the same as your life of project total.  If you plan to reach a different set of farmers each year, then add your Year 1, Year 2 and Year 3 numbers to yield your life of project total. This applies to all cells shaded in green. </t>
  </si>
  <si>
    <t>Number of farmers reached via campaign 1: [Name]</t>
  </si>
  <si>
    <t>Number of farmers reached via campaign 2: [Name]</t>
  </si>
  <si>
    <t>Number of farmers reached via campaign 3: [Name]</t>
  </si>
  <si>
    <t>^Number of farmers reached via campaign 4: [Name]</t>
  </si>
  <si>
    <t>Field days and workshops (educational events)</t>
  </si>
  <si>
    <t>Number of individualized Climate Smart Commodities plans delivered</t>
  </si>
  <si>
    <t>Retailer is required to report on number of unique farmers reached and total number of plans provided (including plans to repeat clients)</t>
  </si>
  <si>
    <t>Number Historically Underserved farmers engaged</t>
  </si>
  <si>
    <t>Number of farmers educated on Climate Smart programs^^</t>
  </si>
  <si>
    <t>Cross-functional retailer trainings</t>
  </si>
  <si>
    <t>^Add rows for additional campaigns or activities</t>
  </si>
  <si>
    <t>^^Carbon markets, ecosystem markets, Truterra programs, and other state/local funding programs. This includes the programs managed by any entity, including but not exclusive to Truterra.</t>
  </si>
  <si>
    <t>Conservation Agronomist Budget Template</t>
  </si>
  <si>
    <t xml:space="preserve">Retailer Name: </t>
  </si>
  <si>
    <r>
      <rPr>
        <b/>
        <sz val="12"/>
        <color rgb="FF000000"/>
        <rFont val="Calibri"/>
        <family val="2"/>
        <scheme val="minor"/>
      </rPr>
      <t xml:space="preserve">Do not change any number in </t>
    </r>
    <r>
      <rPr>
        <b/>
        <sz val="12"/>
        <color rgb="FFFF0000"/>
        <rFont val="Calibri"/>
        <family val="2"/>
        <scheme val="minor"/>
      </rPr>
      <t>red</t>
    </r>
    <r>
      <rPr>
        <b/>
        <sz val="12"/>
        <color rgb="FF000000"/>
        <rFont val="Calibri"/>
        <family val="2"/>
        <scheme val="minor"/>
      </rPr>
      <t xml:space="preserve"> text.  Do update all fields highlighted in yellow.
</t>
    </r>
    <r>
      <rPr>
        <sz val="12"/>
        <color rgb="FF000000"/>
        <rFont val="Calibri"/>
        <family val="2"/>
        <scheme val="minor"/>
      </rPr>
      <t xml:space="preserve">Table 1: Provides an overview of the total total cost of hiring a conservation agronomist and the cost associated with delivering each of the subaward milestones. In the subsequent tabs, retailers will update the information needed to populate the remainder of Table 1. In the budget tabs, you may not need to utilize each budget activity listed, depending on your proposal's specific design. </t>
    </r>
  </si>
  <si>
    <t>Annual esclation (inflation)</t>
  </si>
  <si>
    <t>%</t>
  </si>
  <si>
    <t xml:space="preserve">Recommend no more than 5% </t>
  </si>
  <si>
    <t>Table 1</t>
  </si>
  <si>
    <t>Total Conservation Agronomist Investment: Edit tan shaded cells</t>
  </si>
  <si>
    <t>Total</t>
  </si>
  <si>
    <t>Fringe as a percent of base salary</t>
  </si>
  <si>
    <t>Salary Base</t>
  </si>
  <si>
    <t>Fringe Base</t>
  </si>
  <si>
    <t>total fringe</t>
  </si>
  <si>
    <t>Labor for Deliverables</t>
  </si>
  <si>
    <t>Fringe for Deliverables</t>
  </si>
  <si>
    <t>Retirement benefits</t>
  </si>
  <si>
    <t>Travel</t>
  </si>
  <si>
    <t>Health Insurance</t>
  </si>
  <si>
    <t>Supplies &amp; Other</t>
  </si>
  <si>
    <t>Additional PTO (over 15 days)</t>
  </si>
  <si>
    <t>Other:</t>
  </si>
  <si>
    <t>LABOR</t>
  </si>
  <si>
    <t>PY1</t>
  </si>
  <si>
    <t>PY2</t>
  </si>
  <si>
    <t>PY3</t>
  </si>
  <si>
    <t>LOP TOTAL</t>
  </si>
  <si>
    <t>Unit</t>
  </si>
  <si>
    <t>Units</t>
  </si>
  <si>
    <t>Days/unit</t>
  </si>
  <si>
    <t>Total Days LOE</t>
  </si>
  <si>
    <t>Communication campaign of CA offerings</t>
  </si>
  <si>
    <t>Design</t>
  </si>
  <si>
    <t>campaigns</t>
  </si>
  <si>
    <t>Delivery</t>
  </si>
  <si>
    <t>Marketing Total</t>
  </si>
  <si>
    <t>Farmer Workshops/Field Days</t>
  </si>
  <si>
    <t>Prep</t>
  </si>
  <si>
    <t xml:space="preserve">Preparation (curricula development) </t>
  </si>
  <si>
    <t>workshops</t>
  </si>
  <si>
    <t>Follow-up and analysis</t>
  </si>
  <si>
    <t>Farmer Training Total</t>
  </si>
  <si>
    <t>Individualized Plans</t>
  </si>
  <si>
    <t>Outreach/Engagement</t>
  </si>
  <si>
    <t>Farmers</t>
  </si>
  <si>
    <t>Collection of information to inform plan (not data collection for TT programs)</t>
  </si>
  <si>
    <t>Plan Development &amp; Implementation</t>
  </si>
  <si>
    <t>Individualized Planning Total</t>
  </si>
  <si>
    <t>Educate Farmers on State, Non-profit and Commercial Programs (No enrollment)</t>
  </si>
  <si>
    <t>Conduct monthly research on various incentive programs and requirements</t>
  </si>
  <si>
    <t>months</t>
  </si>
  <si>
    <t>Compile and send to producers</t>
  </si>
  <si>
    <t>communication event</t>
  </si>
  <si>
    <t>Field questions about programs</t>
  </si>
  <si>
    <t>Educate Farmers on State, NGO and Commercial Programs TOTALS</t>
  </si>
  <si>
    <t>Ag Retailer Staff Training on CA practices</t>
  </si>
  <si>
    <t>trainings</t>
  </si>
  <si>
    <t>Plan/Prep</t>
  </si>
  <si>
    <t>Ag Retailer Staff Training on CA practices TOTAL</t>
  </si>
  <si>
    <t>LOE (Labor) Totals - Not to exceed 235/yr</t>
  </si>
  <si>
    <t>Salary</t>
  </si>
  <si>
    <t xml:space="preserve">Annual </t>
  </si>
  <si>
    <t>Daily rate</t>
  </si>
  <si>
    <t>Year 1 Total</t>
  </si>
  <si>
    <t>Year 2 Total</t>
  </si>
  <si>
    <t>Year 3 Total</t>
  </si>
  <si>
    <t>Fringe</t>
  </si>
  <si>
    <t>TRAVEL</t>
  </si>
  <si>
    <t>LOP</t>
  </si>
  <si>
    <t>Miles</t>
  </si>
  <si>
    <t>Total Travel Costs</t>
  </si>
  <si>
    <t>Notes</t>
  </si>
  <si>
    <t>GSA rate per mile</t>
  </si>
  <si>
    <t>Marketing of CA Deliverable Offerings</t>
  </si>
  <si>
    <t>Delivery (mileage to order, pick up and take printed materials to post)</t>
  </si>
  <si>
    <t>If campaigns will be delivered electronically, mileage may not be needed</t>
  </si>
  <si>
    <t>Workshops/Field Days</t>
  </si>
  <si>
    <t>Preparation and delivery</t>
  </si>
  <si>
    <t>Workshops/Field Days Total</t>
  </si>
  <si>
    <t>Data collection</t>
  </si>
  <si>
    <t>Add average number of miles to round trip to farm in your service area</t>
  </si>
  <si>
    <t>Plan Delivery</t>
  </si>
  <si>
    <t>Educate Farmers on State, NGO and Commercial Programs</t>
  </si>
  <si>
    <t>Conduct monthly research on various CSA programs and requirements</t>
  </si>
  <si>
    <t>Educate on Programs Total</t>
  </si>
  <si>
    <t>Training delivery [If delivered in person and not digitally]</t>
  </si>
  <si>
    <t>Trainings (mileage)</t>
  </si>
  <si>
    <t>Travel Total</t>
  </si>
  <si>
    <t>SUPPLIES &amp; ODC</t>
  </si>
  <si>
    <t>Cost/Unit</t>
  </si>
  <si>
    <t>Printing</t>
  </si>
  <si>
    <t>Farmers reached</t>
  </si>
  <si>
    <t>If digitally delivering campaign, please indicate design costs if needed</t>
  </si>
  <si>
    <t>Mailing</t>
  </si>
  <si>
    <t>Workshops &amp; Field Days</t>
  </si>
  <si>
    <t>Printing/paper/binders/refeshments</t>
  </si>
  <si>
    <t>Rental (tent, tables, chairs)</t>
  </si>
  <si>
    <t>Venue (conference room)</t>
  </si>
  <si>
    <t>Workshops &amp; Field Days Total</t>
  </si>
  <si>
    <t>Printing/paper/binders</t>
  </si>
  <si>
    <t>[Add if applicable]</t>
  </si>
  <si>
    <t>E.g. Printing + mailer cost for non digital communications</t>
  </si>
  <si>
    <t>Printing/paper/binders (non digital)</t>
  </si>
  <si>
    <t>Office / Other Supplies</t>
  </si>
  <si>
    <t>Misc Supplies*</t>
  </si>
  <si>
    <t>*Misc office supplies: pens, pencils, folders tabs, etc.</t>
  </si>
  <si>
    <t>Desk and Chair</t>
  </si>
  <si>
    <t>desk &amp; chair</t>
  </si>
  <si>
    <t>Computer and accessories</t>
  </si>
  <si>
    <t>package</t>
  </si>
  <si>
    <t>Other</t>
  </si>
  <si>
    <t>[add]</t>
  </si>
  <si>
    <t>Office/Other Supplies Total</t>
  </si>
  <si>
    <t xml:space="preserve">Materials Totals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</si>
</sst>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_(&quot;$&quot;* #,##0_);_(&quot;$&quot;* \(#,##0\);_(&quot;$&quot;* &quot;-&quot;??_);_(@_)"/>
    <numFmt numFmtId="165" formatCode="&quot;$&quot;#,##0.00"/>
  </numFmts>
  <fonts count="20">
    <font>
      <sz val="11"/>
      <color theme="1"/>
      <name val="Calibri"/>
      <family val="2"/>
      <scheme val="minor"/>
    </font>
    <font>
      <b/>
      <sz val="11"/>
      <color theme="1"/>
      <name val="Calibri"/>
      <family val="2"/>
      <scheme val="minor"/>
    </font>
    <font>
      <sz val="11"/>
      <color theme="1"/>
      <name val="Calibri"/>
      <family val="2"/>
      <scheme val="minor"/>
    </font>
    <font>
      <sz val="11"/>
      <color theme="1"/>
      <name val="Calibri"/>
      <family val="2"/>
    </font>
    <font>
      <b/>
      <sz val="11"/>
      <color rgb="FF000000"/>
      <name val="Calibri"/>
      <family val="2"/>
    </font>
    <font>
      <sz val="18"/>
      <color theme="1"/>
      <name val="Calibri"/>
      <family val="2"/>
      <scheme val="minor"/>
    </font>
    <font>
      <b/>
      <sz val="11"/>
      <color theme="1"/>
      <name val="Calibri"/>
      <family val="2"/>
    </font>
    <font>
      <sz val="12"/>
      <color theme="1"/>
      <name val="Calibri"/>
      <family val="2"/>
      <scheme val="minor"/>
    </font>
    <font>
      <b/>
      <i/>
      <sz val="12"/>
      <color theme="1"/>
      <name val="Calibri"/>
      <family val="2"/>
      <scheme val="minor"/>
    </font>
    <font>
      <b/>
      <sz val="11"/>
      <color rgb="FF000000"/>
      <name val="Calibri"/>
      <family val="2"/>
      <scheme val="minor"/>
    </font>
    <font>
      <sz val="11"/>
      <color rgb="FFFF0000"/>
      <name val="Calibri"/>
      <family val="2"/>
      <scheme val="minor"/>
    </font>
    <font>
      <b/>
      <sz val="11"/>
      <color rgb="FFFF0000"/>
      <name val="Calibri"/>
      <family val="2"/>
    </font>
    <font>
      <sz val="11"/>
      <color rgb="FFFF0000"/>
      <name val="Calibri"/>
      <family val="2"/>
    </font>
    <font>
      <b/>
      <sz val="12"/>
      <color rgb="FF000000"/>
      <name val="Calibri"/>
      <family val="2"/>
      <scheme val="minor"/>
    </font>
    <font>
      <b/>
      <sz val="12"/>
      <color rgb="FFFF0000"/>
      <name val="Calibri"/>
      <family val="2"/>
      <scheme val="minor"/>
    </font>
    <font>
      <sz val="12"/>
      <color rgb="FF000000"/>
      <name val="Calibri"/>
      <family val="2"/>
      <scheme val="minor"/>
    </font>
    <font>
      <b/>
      <sz val="11"/>
      <color rgb="FFFF0000"/>
      <name val="Calibri"/>
      <family val="2"/>
      <scheme val="minor"/>
    </font>
    <font>
      <b/>
      <sz val="11"/>
      <name val="Calibri"/>
      <family val="2"/>
      <scheme val="minor"/>
    </font>
    <font>
      <sz val="11"/>
      <name val="Calibri"/>
      <family val="2"/>
      <scheme val="minor"/>
    </font>
    <font>
      <b/>
      <sz val="14"/>
      <color theme="1"/>
      <name val="Calibri"/>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s>
  <borders count="55">
    <border>
      <left/>
      <right/>
      <top/>
      <bottom/>
      <diagonal/>
    </border>
    <border>
      <left style="thick">
        <color indexed="64"/>
      </left>
      <right/>
      <top/>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thin">
        <color indexed="64"/>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rgb="FF000000"/>
      </bottom>
      <diagonal/>
    </border>
    <border>
      <left style="thin">
        <color indexed="64"/>
      </left>
      <right style="thin">
        <color indexed="64"/>
      </right>
      <top/>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bottom style="medium">
        <color rgb="FF000000"/>
      </bottom>
      <diagonal/>
    </border>
    <border>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top style="medium">
        <color rgb="FF000000"/>
      </top>
      <bottom style="medium">
        <color indexed="64"/>
      </bottom>
      <diagonal/>
    </border>
    <border>
      <left/>
      <right/>
      <top style="medium">
        <color rgb="FF000000"/>
      </top>
      <bottom style="medium">
        <color indexed="64"/>
      </bottom>
      <diagonal/>
    </border>
    <border>
      <left/>
      <right style="thin">
        <color indexed="64"/>
      </right>
      <top style="medium">
        <color rgb="FF000000"/>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215">
    <xf numFmtId="0" fontId="0" fillId="0" borderId="0" xfId="0"/>
    <xf numFmtId="5" fontId="3" fillId="2" borderId="9" xfId="1" applyNumberFormat="1" applyFont="1" applyFill="1" applyBorder="1" applyProtection="1">
      <protection locked="0"/>
    </xf>
    <xf numFmtId="0" fontId="1" fillId="0" borderId="0" xfId="0" applyFont="1"/>
    <xf numFmtId="0" fontId="10" fillId="0" borderId="0" xfId="0" applyFont="1"/>
    <xf numFmtId="5" fontId="12" fillId="0" borderId="9" xfId="1" applyNumberFormat="1" applyFont="1" applyFill="1" applyBorder="1" applyProtection="1"/>
    <xf numFmtId="0" fontId="0" fillId="2" borderId="0" xfId="0" applyFill="1" applyProtection="1">
      <protection locked="0"/>
    </xf>
    <xf numFmtId="0" fontId="0" fillId="6" borderId="0" xfId="0" applyFill="1" applyProtection="1">
      <protection locked="0"/>
    </xf>
    <xf numFmtId="0" fontId="0" fillId="0" borderId="0" xfId="0" applyProtection="1">
      <protection locked="0"/>
    </xf>
    <xf numFmtId="0" fontId="0" fillId="8" borderId="0" xfId="0" applyFill="1" applyProtection="1">
      <protection locked="0"/>
    </xf>
    <xf numFmtId="0" fontId="0" fillId="9" borderId="0" xfId="0" applyFill="1" applyProtection="1">
      <protection locked="0"/>
    </xf>
    <xf numFmtId="0" fontId="18" fillId="2" borderId="0" xfId="0" applyFont="1" applyFill="1" applyProtection="1">
      <protection locked="0"/>
    </xf>
    <xf numFmtId="9" fontId="0" fillId="2" borderId="0" xfId="0" applyNumberFormat="1" applyFill="1" applyProtection="1">
      <protection locked="0"/>
    </xf>
    <xf numFmtId="0" fontId="0" fillId="2" borderId="13" xfId="0" applyFill="1" applyBorder="1" applyProtection="1">
      <protection locked="0"/>
    </xf>
    <xf numFmtId="0" fontId="0" fillId="6" borderId="13" xfId="0" applyFill="1" applyBorder="1" applyProtection="1">
      <protection locked="0"/>
    </xf>
    <xf numFmtId="0" fontId="0" fillId="8" borderId="13" xfId="0" applyFill="1" applyBorder="1" applyProtection="1">
      <protection locked="0"/>
    </xf>
    <xf numFmtId="0" fontId="0" fillId="0" borderId="13" xfId="0" applyBorder="1" applyProtection="1">
      <protection locked="0"/>
    </xf>
    <xf numFmtId="0" fontId="0" fillId="0" borderId="0" xfId="0" applyAlignment="1">
      <alignment horizontal="left" vertical="top" wrapText="1"/>
    </xf>
    <xf numFmtId="0" fontId="1" fillId="0" borderId="23" xfId="0" applyFont="1" applyBorder="1" applyAlignment="1">
      <alignment horizontal="center"/>
    </xf>
    <xf numFmtId="0" fontId="1" fillId="0" borderId="24" xfId="0" applyFont="1" applyBorder="1"/>
    <xf numFmtId="0" fontId="0" fillId="0" borderId="25" xfId="0" applyBorder="1"/>
    <xf numFmtId="0" fontId="0" fillId="2" borderId="9" xfId="0" applyFill="1" applyBorder="1" applyProtection="1">
      <protection locked="0"/>
    </xf>
    <xf numFmtId="0" fontId="0" fillId="2" borderId="39" xfId="0" applyFill="1" applyBorder="1" applyProtection="1">
      <protection locked="0"/>
    </xf>
    <xf numFmtId="0" fontId="0" fillId="2" borderId="32" xfId="0" applyFill="1" applyBorder="1" applyProtection="1">
      <protection locked="0"/>
    </xf>
    <xf numFmtId="0" fontId="0" fillId="2" borderId="41" xfId="0" applyFill="1" applyBorder="1" applyProtection="1">
      <protection locked="0"/>
    </xf>
    <xf numFmtId="0" fontId="0" fillId="2" borderId="42" xfId="0" applyFill="1" applyBorder="1" applyProtection="1">
      <protection locked="0"/>
    </xf>
    <xf numFmtId="0" fontId="0" fillId="11" borderId="39" xfId="0" applyFill="1" applyBorder="1" applyProtection="1">
      <protection locked="0"/>
    </xf>
    <xf numFmtId="0" fontId="0" fillId="11" borderId="40" xfId="0" applyFill="1" applyBorder="1" applyProtection="1">
      <protection locked="0"/>
    </xf>
    <xf numFmtId="0" fontId="0" fillId="0" borderId="25" xfId="0" applyBorder="1" applyProtection="1">
      <protection locked="0"/>
    </xf>
    <xf numFmtId="0" fontId="0" fillId="0" borderId="14" xfId="0" applyBorder="1" applyProtection="1">
      <protection locked="0"/>
    </xf>
    <xf numFmtId="0" fontId="0" fillId="0" borderId="0" xfId="0" applyAlignment="1" applyProtection="1">
      <alignment horizontal="left" indent="1"/>
      <protection locked="0"/>
    </xf>
    <xf numFmtId="0" fontId="18" fillId="6" borderId="0" xfId="0" applyFont="1" applyFill="1" applyProtection="1">
      <protection locked="0"/>
    </xf>
    <xf numFmtId="0" fontId="18" fillId="6" borderId="13" xfId="0" applyFont="1" applyFill="1" applyBorder="1" applyProtection="1">
      <protection locked="0"/>
    </xf>
    <xf numFmtId="0" fontId="18" fillId="0" borderId="0" xfId="0" applyFont="1" applyProtection="1">
      <protection locked="0"/>
    </xf>
    <xf numFmtId="0" fontId="18" fillId="0" borderId="13" xfId="0" applyFont="1" applyBorder="1" applyProtection="1">
      <protection locked="0"/>
    </xf>
    <xf numFmtId="0" fontId="8" fillId="0" borderId="0" xfId="0" applyFont="1"/>
    <xf numFmtId="0" fontId="3" fillId="0" borderId="3" xfId="0" applyFont="1" applyBorder="1"/>
    <xf numFmtId="0" fontId="4" fillId="0" borderId="4" xfId="0" applyFont="1" applyBorder="1"/>
    <xf numFmtId="0" fontId="4" fillId="0" borderId="5" xfId="0" applyFont="1" applyBorder="1"/>
    <xf numFmtId="0" fontId="6" fillId="0" borderId="1" xfId="0" applyFont="1" applyBorder="1"/>
    <xf numFmtId="0" fontId="4" fillId="0" borderId="0" xfId="0" applyFont="1" applyAlignment="1">
      <alignment horizontal="center"/>
    </xf>
    <xf numFmtId="0" fontId="4" fillId="0" borderId="2" xfId="0" applyFont="1" applyBorder="1" applyAlignment="1">
      <alignment horizontal="center"/>
    </xf>
    <xf numFmtId="0" fontId="6" fillId="10" borderId="1" xfId="0" applyFont="1" applyFill="1" applyBorder="1"/>
    <xf numFmtId="5" fontId="3" fillId="10" borderId="9" xfId="1" applyNumberFormat="1" applyFont="1" applyFill="1" applyBorder="1" applyProtection="1"/>
    <xf numFmtId="164" fontId="3" fillId="10" borderId="2" xfId="1" applyNumberFormat="1" applyFont="1" applyFill="1" applyBorder="1" applyProtection="1"/>
    <xf numFmtId="164" fontId="3" fillId="0" borderId="2" xfId="1" applyNumberFormat="1" applyFont="1" applyFill="1" applyBorder="1" applyProtection="1"/>
    <xf numFmtId="5" fontId="10" fillId="0" borderId="18" xfId="0" applyNumberFormat="1" applyFont="1" applyBorder="1"/>
    <xf numFmtId="164" fontId="3" fillId="0" borderId="2" xfId="1" applyNumberFormat="1" applyFont="1" applyBorder="1" applyProtection="1"/>
    <xf numFmtId="0" fontId="0" fillId="0" borderId="0" xfId="0" applyAlignment="1">
      <alignment horizontal="left" wrapText="1"/>
    </xf>
    <xf numFmtId="0" fontId="4" fillId="0" borderId="6" xfId="0" applyFont="1" applyBorder="1"/>
    <xf numFmtId="164" fontId="11" fillId="0" borderId="7" xfId="1" applyNumberFormat="1" applyFont="1" applyFill="1" applyBorder="1" applyProtection="1"/>
    <xf numFmtId="164" fontId="4" fillId="0" borderId="8" xfId="1" applyNumberFormat="1" applyFont="1" applyFill="1" applyBorder="1" applyProtection="1"/>
    <xf numFmtId="0" fontId="4" fillId="0" borderId="0" xfId="0" applyFont="1"/>
    <xf numFmtId="164" fontId="4" fillId="0" borderId="0" xfId="1" applyNumberFormat="1" applyFont="1" applyFill="1" applyBorder="1" applyProtection="1"/>
    <xf numFmtId="0" fontId="3" fillId="0" borderId="0" xfId="0" applyFont="1"/>
    <xf numFmtId="9" fontId="3" fillId="0" borderId="0" xfId="2" applyFont="1" applyFill="1" applyBorder="1" applyProtection="1"/>
    <xf numFmtId="0" fontId="0" fillId="0" borderId="14" xfId="0" applyBorder="1"/>
    <xf numFmtId="0" fontId="0" fillId="0" borderId="0" xfId="0" applyAlignment="1">
      <alignment horizontal="center"/>
    </xf>
    <xf numFmtId="0" fontId="1" fillId="5" borderId="10" xfId="0" applyFont="1" applyFill="1" applyBorder="1" applyAlignment="1">
      <alignment horizontal="center"/>
    </xf>
    <xf numFmtId="0" fontId="1" fillId="5" borderId="11" xfId="0" applyFont="1" applyFill="1" applyBorder="1" applyAlignment="1">
      <alignment horizontal="center"/>
    </xf>
    <xf numFmtId="0" fontId="1" fillId="7" borderId="32" xfId="0" applyFont="1" applyFill="1" applyBorder="1" applyAlignment="1">
      <alignment horizontal="center"/>
    </xf>
    <xf numFmtId="0" fontId="0" fillId="0" borderId="13" xfId="0" applyBorder="1"/>
    <xf numFmtId="0" fontId="0" fillId="0" borderId="35" xfId="0" applyBorder="1"/>
    <xf numFmtId="0" fontId="0" fillId="6" borderId="0" xfId="0" applyFill="1"/>
    <xf numFmtId="0" fontId="0" fillId="6" borderId="14" xfId="0" applyFill="1" applyBorder="1"/>
    <xf numFmtId="0" fontId="1" fillId="7" borderId="35" xfId="0" applyFont="1" applyFill="1" applyBorder="1"/>
    <xf numFmtId="0" fontId="0" fillId="0" borderId="0" xfId="0" applyAlignment="1">
      <alignment horizontal="left" indent="1"/>
    </xf>
    <xf numFmtId="0" fontId="10" fillId="6" borderId="14" xfId="0" applyFont="1" applyFill="1" applyBorder="1"/>
    <xf numFmtId="0" fontId="10" fillId="0" borderId="14" xfId="0" applyFont="1" applyBorder="1"/>
    <xf numFmtId="0" fontId="0" fillId="7" borderId="35" xfId="0" applyFill="1" applyBorder="1"/>
    <xf numFmtId="0" fontId="0" fillId="8" borderId="0" xfId="0" applyFill="1"/>
    <xf numFmtId="0" fontId="1" fillId="0" borderId="19" xfId="0" applyFont="1" applyBorder="1" applyAlignment="1">
      <alignment horizontal="left"/>
    </xf>
    <xf numFmtId="0" fontId="0" fillId="0" borderId="20" xfId="0" applyBorder="1"/>
    <xf numFmtId="0" fontId="0" fillId="6" borderId="21" xfId="0" applyFill="1" applyBorder="1"/>
    <xf numFmtId="0" fontId="16" fillId="6" borderId="20" xfId="0" applyFont="1" applyFill="1" applyBorder="1"/>
    <xf numFmtId="0" fontId="1" fillId="0" borderId="21" xfId="0" applyFont="1" applyBorder="1"/>
    <xf numFmtId="0" fontId="16" fillId="0" borderId="20" xfId="0" applyFont="1" applyBorder="1"/>
    <xf numFmtId="0" fontId="1" fillId="6" borderId="21" xfId="0" applyFont="1" applyFill="1" applyBorder="1"/>
    <xf numFmtId="0" fontId="1" fillId="0" borderId="0" xfId="0" applyFont="1" applyAlignment="1">
      <alignment horizontal="left"/>
    </xf>
    <xf numFmtId="0" fontId="16" fillId="6" borderId="14" xfId="0" applyFont="1" applyFill="1" applyBorder="1"/>
    <xf numFmtId="0" fontId="16" fillId="0" borderId="14" xfId="0" applyFont="1" applyBorder="1"/>
    <xf numFmtId="0" fontId="1" fillId="6" borderId="0" xfId="0" applyFont="1" applyFill="1"/>
    <xf numFmtId="0" fontId="1" fillId="0" borderId="20" xfId="0" applyFont="1" applyBorder="1"/>
    <xf numFmtId="0" fontId="0" fillId="0" borderId="21" xfId="0" applyBorder="1"/>
    <xf numFmtId="0" fontId="1" fillId="6" borderId="30" xfId="0" applyFont="1" applyFill="1" applyBorder="1"/>
    <xf numFmtId="0" fontId="1" fillId="7" borderId="36" xfId="0" applyFont="1" applyFill="1" applyBorder="1"/>
    <xf numFmtId="0" fontId="10" fillId="6" borderId="0" xfId="0" applyFont="1" applyFill="1"/>
    <xf numFmtId="0" fontId="0" fillId="6" borderId="13" xfId="0" applyFill="1" applyBorder="1"/>
    <xf numFmtId="0" fontId="1" fillId="0" borderId="19" xfId="0" applyFont="1" applyBorder="1"/>
    <xf numFmtId="0" fontId="0" fillId="6" borderId="30" xfId="0" applyFill="1" applyBorder="1"/>
    <xf numFmtId="0" fontId="16" fillId="6" borderId="21" xfId="0" applyFont="1" applyFill="1" applyBorder="1"/>
    <xf numFmtId="0" fontId="0" fillId="0" borderId="30" xfId="0" applyBorder="1"/>
    <xf numFmtId="0" fontId="16" fillId="0" borderId="21" xfId="0" applyFont="1" applyBorder="1"/>
    <xf numFmtId="0" fontId="16" fillId="6" borderId="0" xfId="0" applyFont="1" applyFill="1"/>
    <xf numFmtId="0" fontId="16" fillId="0" borderId="0" xfId="0" applyFont="1"/>
    <xf numFmtId="0" fontId="1" fillId="0" borderId="30" xfId="0" applyFont="1" applyBorder="1"/>
    <xf numFmtId="0" fontId="1" fillId="7" borderId="0" xfId="0" applyFont="1" applyFill="1"/>
    <xf numFmtId="0" fontId="1" fillId="7" borderId="13" xfId="0" applyFont="1" applyFill="1" applyBorder="1"/>
    <xf numFmtId="0" fontId="17" fillId="7" borderId="0" xfId="0" applyFont="1" applyFill="1"/>
    <xf numFmtId="0" fontId="17" fillId="7" borderId="13" xfId="0" applyFont="1" applyFill="1" applyBorder="1"/>
    <xf numFmtId="0" fontId="1" fillId="8" borderId="0" xfId="0" applyFont="1" applyFill="1"/>
    <xf numFmtId="0" fontId="1" fillId="8" borderId="13" xfId="0" applyFont="1" applyFill="1" applyBorder="1"/>
    <xf numFmtId="0" fontId="16" fillId="8" borderId="0" xfId="0" applyFont="1" applyFill="1"/>
    <xf numFmtId="0" fontId="1" fillId="8" borderId="33" xfId="0" applyFont="1" applyFill="1" applyBorder="1"/>
    <xf numFmtId="0" fontId="1" fillId="0" borderId="10" xfId="0" applyFont="1" applyBorder="1"/>
    <xf numFmtId="0" fontId="1" fillId="0" borderId="11" xfId="0" applyFont="1" applyBorder="1"/>
    <xf numFmtId="0" fontId="1" fillId="6" borderId="10" xfId="0" applyFont="1" applyFill="1" applyBorder="1"/>
    <xf numFmtId="0" fontId="1" fillId="6" borderId="11" xfId="0" applyFont="1" applyFill="1" applyBorder="1"/>
    <xf numFmtId="0" fontId="0" fillId="7" borderId="32" xfId="0" applyFill="1" applyBorder="1"/>
    <xf numFmtId="0" fontId="0" fillId="0" borderId="15" xfId="0" applyBorder="1"/>
    <xf numFmtId="0" fontId="0" fillId="0" borderId="16" xfId="0" applyBorder="1"/>
    <xf numFmtId="5" fontId="10" fillId="6" borderId="15" xfId="0" applyNumberFormat="1" applyFont="1" applyFill="1" applyBorder="1"/>
    <xf numFmtId="5" fontId="0" fillId="6" borderId="16" xfId="0" applyNumberFormat="1" applyFill="1" applyBorder="1"/>
    <xf numFmtId="5" fontId="16" fillId="6" borderId="16" xfId="0" applyNumberFormat="1" applyFont="1" applyFill="1" applyBorder="1"/>
    <xf numFmtId="5" fontId="10" fillId="0" borderId="15" xfId="0" applyNumberFormat="1" applyFont="1" applyBorder="1"/>
    <xf numFmtId="5" fontId="0" fillId="0" borderId="16" xfId="0" applyNumberFormat="1" applyBorder="1"/>
    <xf numFmtId="5" fontId="16" fillId="0" borderId="16" xfId="0" applyNumberFormat="1" applyFont="1" applyBorder="1"/>
    <xf numFmtId="5" fontId="17" fillId="7" borderId="33" xfId="0" applyNumberFormat="1" applyFont="1" applyFill="1" applyBorder="1"/>
    <xf numFmtId="0" fontId="9" fillId="0" borderId="28" xfId="0" applyFont="1" applyBorder="1"/>
    <xf numFmtId="0" fontId="0" fillId="0" borderId="29" xfId="0" applyBorder="1"/>
    <xf numFmtId="0" fontId="0" fillId="6" borderId="28" xfId="0" applyFill="1" applyBorder="1"/>
    <xf numFmtId="0" fontId="0" fillId="6" borderId="29" xfId="0" applyFill="1" applyBorder="1"/>
    <xf numFmtId="5" fontId="0" fillId="6" borderId="29" xfId="0" applyNumberFormat="1" applyFill="1" applyBorder="1"/>
    <xf numFmtId="5" fontId="0" fillId="0" borderId="28" xfId="0" applyNumberFormat="1" applyBorder="1"/>
    <xf numFmtId="5" fontId="0" fillId="0" borderId="29" xfId="0" applyNumberFormat="1" applyBorder="1"/>
    <xf numFmtId="5" fontId="0" fillId="6" borderId="28" xfId="0" applyNumberFormat="1" applyFill="1" applyBorder="1"/>
    <xf numFmtId="5" fontId="1" fillId="7" borderId="9" xfId="0" applyNumberFormat="1" applyFont="1" applyFill="1" applyBorder="1"/>
    <xf numFmtId="5" fontId="0" fillId="0" borderId="0" xfId="0" applyNumberFormat="1"/>
    <xf numFmtId="0" fontId="1" fillId="7" borderId="14" xfId="0" applyFont="1" applyFill="1" applyBorder="1"/>
    <xf numFmtId="165" fontId="0" fillId="7" borderId="14" xfId="0" applyNumberFormat="1" applyFill="1" applyBorder="1"/>
    <xf numFmtId="165" fontId="1" fillId="7" borderId="20" xfId="0" applyNumberFormat="1" applyFont="1" applyFill="1" applyBorder="1"/>
    <xf numFmtId="165" fontId="1" fillId="7" borderId="14" xfId="0" applyNumberFormat="1" applyFont="1" applyFill="1" applyBorder="1"/>
    <xf numFmtId="0" fontId="0" fillId="9" borderId="0" xfId="0" applyFill="1" applyAlignment="1">
      <alignment horizontal="left" indent="1"/>
    </xf>
    <xf numFmtId="0" fontId="0" fillId="9" borderId="0" xfId="0" applyFill="1"/>
    <xf numFmtId="0" fontId="10" fillId="9" borderId="0" xfId="0" applyFont="1" applyFill="1"/>
    <xf numFmtId="165" fontId="0" fillId="9" borderId="35" xfId="0" applyNumberFormat="1" applyFill="1" applyBorder="1"/>
    <xf numFmtId="165" fontId="0" fillId="9" borderId="37" xfId="0" applyNumberFormat="1" applyFill="1" applyBorder="1"/>
    <xf numFmtId="165" fontId="1" fillId="7" borderId="31" xfId="0" applyNumberFormat="1" applyFont="1" applyFill="1" applyBorder="1"/>
    <xf numFmtId="165" fontId="1" fillId="7" borderId="0" xfId="0" applyNumberFormat="1" applyFont="1" applyFill="1"/>
    <xf numFmtId="165" fontId="0" fillId="7" borderId="0" xfId="0" applyNumberFormat="1" applyFill="1"/>
    <xf numFmtId="0" fontId="1" fillId="7" borderId="0" xfId="0" applyFont="1" applyFill="1" applyAlignment="1">
      <alignment horizontal="left"/>
    </xf>
    <xf numFmtId="0" fontId="18" fillId="9" borderId="13" xfId="0" applyFont="1" applyFill="1" applyBorder="1" applyProtection="1">
      <protection locked="0"/>
    </xf>
    <xf numFmtId="0" fontId="1" fillId="5" borderId="0" xfId="0" applyFont="1" applyFill="1" applyAlignment="1">
      <alignment horizontal="center"/>
    </xf>
    <xf numFmtId="0" fontId="1" fillId="7" borderId="0" xfId="0" applyFont="1" applyFill="1" applyAlignment="1">
      <alignment horizontal="center"/>
    </xf>
    <xf numFmtId="0" fontId="0" fillId="0" borderId="11" xfId="0" applyBorder="1"/>
    <xf numFmtId="0" fontId="18" fillId="0" borderId="0" xfId="0" applyFont="1"/>
    <xf numFmtId="0" fontId="1" fillId="6" borderId="20" xfId="0" applyFont="1" applyFill="1" applyBorder="1"/>
    <xf numFmtId="0" fontId="1" fillId="6" borderId="14" xfId="0" applyFont="1" applyFill="1" applyBorder="1"/>
    <xf numFmtId="0" fontId="1" fillId="0" borderId="14" xfId="0" applyFont="1" applyBorder="1"/>
    <xf numFmtId="165" fontId="0" fillId="7" borderId="35" xfId="0" applyNumberFormat="1" applyFill="1" applyBorder="1"/>
    <xf numFmtId="165" fontId="1" fillId="7" borderId="36" xfId="0" applyNumberFormat="1" applyFont="1" applyFill="1" applyBorder="1"/>
    <xf numFmtId="165" fontId="1" fillId="7" borderId="35" xfId="0" applyNumberFormat="1" applyFont="1" applyFill="1" applyBorder="1"/>
    <xf numFmtId="165" fontId="0" fillId="7" borderId="36" xfId="0" applyNumberFormat="1" applyFill="1" applyBorder="1"/>
    <xf numFmtId="0" fontId="0" fillId="9" borderId="13" xfId="0" applyFill="1" applyBorder="1"/>
    <xf numFmtId="0" fontId="1" fillId="7" borderId="15" xfId="0" applyFont="1" applyFill="1" applyBorder="1"/>
    <xf numFmtId="0" fontId="1" fillId="7" borderId="16" xfId="0" applyFont="1" applyFill="1" applyBorder="1"/>
    <xf numFmtId="165" fontId="1" fillId="7" borderId="33" xfId="0" applyNumberFormat="1" applyFont="1" applyFill="1" applyBorder="1"/>
    <xf numFmtId="0" fontId="0" fillId="6" borderId="46" xfId="0" applyFill="1" applyBorder="1"/>
    <xf numFmtId="0" fontId="0" fillId="6" borderId="47" xfId="0" applyFill="1" applyBorder="1"/>
    <xf numFmtId="0" fontId="0" fillId="6" borderId="48" xfId="0" applyFill="1" applyBorder="1"/>
    <xf numFmtId="0" fontId="0" fillId="6" borderId="49" xfId="0" applyFill="1" applyBorder="1"/>
    <xf numFmtId="0" fontId="1" fillId="0" borderId="50" xfId="0" applyFont="1" applyBorder="1" applyAlignment="1">
      <alignment horizontal="left"/>
    </xf>
    <xf numFmtId="0" fontId="0" fillId="0" borderId="51" xfId="0" applyBorder="1"/>
    <xf numFmtId="0" fontId="0" fillId="6" borderId="52" xfId="0" applyFill="1" applyBorder="1"/>
    <xf numFmtId="0" fontId="16" fillId="6" borderId="51" xfId="0" applyFont="1" applyFill="1" applyBorder="1"/>
    <xf numFmtId="0" fontId="1" fillId="0" borderId="52" xfId="0" applyFont="1" applyBorder="1"/>
    <xf numFmtId="0" fontId="16" fillId="0" borderId="51" xfId="0" applyFont="1" applyBorder="1"/>
    <xf numFmtId="0" fontId="1" fillId="6" borderId="52" xfId="0" applyFont="1" applyFill="1" applyBorder="1"/>
    <xf numFmtId="0" fontId="0" fillId="7" borderId="53" xfId="0" applyFill="1" applyBorder="1"/>
    <xf numFmtId="0" fontId="1" fillId="0" borderId="51" xfId="0" applyFont="1" applyBorder="1"/>
    <xf numFmtId="0" fontId="0" fillId="0" borderId="43" xfId="0" applyBorder="1"/>
    <xf numFmtId="0" fontId="0" fillId="0" borderId="44" xfId="0" applyBorder="1"/>
    <xf numFmtId="0" fontId="0" fillId="0" borderId="45" xfId="0" applyBorder="1"/>
    <xf numFmtId="0" fontId="1" fillId="0" borderId="50" xfId="0" applyFont="1" applyBorder="1" applyAlignment="1" applyProtection="1">
      <alignment horizontal="left"/>
      <protection locked="0"/>
    </xf>
    <xf numFmtId="0" fontId="0" fillId="0" borderId="52" xfId="0" applyBorder="1" applyProtection="1">
      <protection locked="0"/>
    </xf>
    <xf numFmtId="0" fontId="0" fillId="6" borderId="54" xfId="0" applyFill="1" applyBorder="1"/>
    <xf numFmtId="0" fontId="0" fillId="0" borderId="54" xfId="0" applyBorder="1"/>
    <xf numFmtId="0" fontId="0" fillId="0" borderId="52" xfId="0" applyBorder="1"/>
    <xf numFmtId="165" fontId="1" fillId="7" borderId="53" xfId="0" applyNumberFormat="1" applyFont="1" applyFill="1" applyBorder="1"/>
    <xf numFmtId="0" fontId="0" fillId="2" borderId="13" xfId="0" applyFill="1" applyBorder="1"/>
    <xf numFmtId="0" fontId="0" fillId="2" borderId="0" xfId="0" applyFill="1"/>
    <xf numFmtId="0" fontId="0" fillId="11" borderId="0" xfId="0" applyFill="1" applyAlignment="1">
      <alignment horizontal="left" vertical="top" wrapText="1"/>
    </xf>
    <xf numFmtId="0" fontId="19" fillId="0" borderId="0" xfId="0" applyFont="1" applyAlignment="1">
      <alignment horizontal="left" vertical="center"/>
    </xf>
    <xf numFmtId="0" fontId="0" fillId="0" borderId="9" xfId="0"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0" fillId="0" borderId="0" xfId="0"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4" borderId="10" xfId="0" applyFont="1" applyFill="1" applyBorder="1" applyAlignment="1">
      <alignment horizontal="center"/>
    </xf>
    <xf numFmtId="0" fontId="1" fillId="4" borderId="11" xfId="0" applyFont="1" applyFill="1" applyBorder="1" applyAlignment="1">
      <alignment horizontal="center"/>
    </xf>
    <xf numFmtId="0" fontId="1" fillId="3" borderId="0" xfId="0" applyFont="1" applyFill="1" applyAlignment="1">
      <alignment horizontal="center"/>
    </xf>
    <xf numFmtId="0" fontId="1" fillId="4" borderId="0" xfId="0" applyFont="1" applyFill="1" applyAlignment="1">
      <alignment horizontal="center"/>
    </xf>
    <xf numFmtId="0" fontId="7" fillId="2" borderId="28" xfId="0" applyFont="1" applyFill="1" applyBorder="1" applyAlignment="1" applyProtection="1">
      <protection locked="0"/>
    </xf>
    <xf numFmtId="0" fontId="7" fillId="2" borderId="29" xfId="0" applyFont="1" applyFill="1" applyBorder="1" applyAlignment="1" applyProtection="1">
      <protection locked="0"/>
    </xf>
    <xf numFmtId="0" fontId="7" fillId="2" borderId="38" xfId="0" applyFont="1" applyFill="1" applyBorder="1" applyAlignment="1" applyProtection="1">
      <protection locked="0"/>
    </xf>
    <xf numFmtId="0" fontId="1" fillId="0" borderId="22" xfId="0" applyFont="1" applyBorder="1" applyAlignment="1"/>
    <xf numFmtId="0" fontId="1" fillId="0" borderId="23" xfId="0" applyFont="1" applyBorder="1" applyAlignment="1"/>
    <xf numFmtId="0" fontId="0" fillId="0" borderId="25" xfId="0" applyBorder="1" applyAlignment="1" applyProtection="1">
      <protection locked="0"/>
    </xf>
    <xf numFmtId="0" fontId="0" fillId="0" borderId="0" xfId="0" applyAlignment="1" applyProtection="1">
      <protection locked="0"/>
    </xf>
    <xf numFmtId="0" fontId="0" fillId="0" borderId="14" xfId="0" applyBorder="1" applyAlignment="1" applyProtection="1">
      <protection locked="0"/>
    </xf>
    <xf numFmtId="0" fontId="0" fillId="0" borderId="25" xfId="0" applyBorder="1" applyAlignment="1"/>
    <xf numFmtId="0" fontId="0" fillId="0" borderId="0" xfId="0" applyAlignment="1"/>
    <xf numFmtId="0" fontId="0" fillId="0" borderId="14" xfId="0" applyBorder="1" applyAlignment="1"/>
    <xf numFmtId="0" fontId="0" fillId="0" borderId="26" xfId="0" applyBorder="1" applyAlignment="1"/>
    <xf numFmtId="0" fontId="0" fillId="0" borderId="27" xfId="0" applyBorder="1" applyAlignment="1"/>
    <xf numFmtId="0" fontId="0" fillId="0" borderId="34" xfId="0" applyBorder="1" applyAlignment="1"/>
    <xf numFmtId="0" fontId="5" fillId="0" borderId="0" xfId="0" applyFont="1" applyAlignment="1"/>
    <xf numFmtId="0" fontId="7" fillId="2" borderId="9" xfId="0" applyFont="1" applyFill="1" applyBorder="1" applyAlignment="1" applyProtection="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F215D-359F-4B41-B41F-608C2A69A451}">
  <dimension ref="A1:S23"/>
  <sheetViews>
    <sheetView zoomScale="90" zoomScaleNormal="90" workbookViewId="0">
      <selection activeCell="W33" sqref="W33"/>
    </sheetView>
  </sheetViews>
  <sheetFormatPr defaultRowHeight="14.45"/>
  <cols>
    <col min="5" max="5" width="32.85546875" customWidth="1"/>
    <col min="6" max="7" width="8.7109375" customWidth="1"/>
  </cols>
  <sheetData>
    <row r="1" spans="1:19">
      <c r="A1" s="181" t="s">
        <v>0</v>
      </c>
      <c r="B1" s="181"/>
      <c r="C1" s="181"/>
      <c r="D1" s="181"/>
      <c r="E1" s="181"/>
      <c r="F1" s="181"/>
    </row>
    <row r="2" spans="1:19">
      <c r="A2" s="181"/>
      <c r="B2" s="181"/>
      <c r="C2" s="181"/>
      <c r="D2" s="181"/>
      <c r="E2" s="181"/>
      <c r="F2" s="181"/>
    </row>
    <row r="3" spans="1:19" ht="15.6">
      <c r="A3" s="199" t="s">
        <v>1</v>
      </c>
      <c r="B3" s="200"/>
      <c r="C3" s="200"/>
      <c r="D3" s="200"/>
      <c r="E3" s="201"/>
    </row>
    <row r="5" spans="1:19">
      <c r="A5" s="182" t="s">
        <v>2</v>
      </c>
      <c r="B5" s="182"/>
      <c r="C5" s="182"/>
      <c r="D5" s="182"/>
      <c r="E5" s="182"/>
      <c r="F5" s="182"/>
      <c r="G5" s="182"/>
      <c r="H5" s="182"/>
      <c r="I5" s="182"/>
    </row>
    <row r="6" spans="1:19">
      <c r="A6" s="182"/>
      <c r="B6" s="182"/>
      <c r="C6" s="182"/>
      <c r="D6" s="182"/>
      <c r="E6" s="182"/>
      <c r="F6" s="182"/>
      <c r="G6" s="182"/>
      <c r="H6" s="182"/>
      <c r="I6" s="182"/>
    </row>
    <row r="7" spans="1:19">
      <c r="A7" s="182"/>
      <c r="B7" s="182"/>
      <c r="C7" s="182"/>
      <c r="D7" s="182"/>
      <c r="E7" s="182"/>
      <c r="F7" s="182"/>
      <c r="G7" s="182"/>
      <c r="H7" s="182"/>
      <c r="I7" s="182"/>
    </row>
    <row r="8" spans="1:19">
      <c r="A8" s="182"/>
      <c r="B8" s="182"/>
      <c r="C8" s="182"/>
      <c r="D8" s="182"/>
      <c r="E8" s="182"/>
      <c r="F8" s="182"/>
      <c r="G8" s="182"/>
      <c r="H8" s="182"/>
      <c r="I8" s="182"/>
    </row>
    <row r="9" spans="1:19">
      <c r="A9" s="16"/>
      <c r="B9" s="16"/>
      <c r="C9" s="16"/>
      <c r="D9" s="16"/>
      <c r="E9" s="16"/>
      <c r="F9" s="16"/>
      <c r="G9" s="16"/>
      <c r="H9" s="16"/>
    </row>
    <row r="10" spans="1:19" ht="15" thickBot="1"/>
    <row r="11" spans="1:19" ht="14.45" customHeight="1">
      <c r="A11" s="202" t="s">
        <v>3</v>
      </c>
      <c r="B11" s="203"/>
      <c r="C11" s="203"/>
      <c r="D11" s="203"/>
      <c r="E11" s="203"/>
      <c r="F11" s="17" t="s">
        <v>4</v>
      </c>
      <c r="G11" s="17" t="s">
        <v>5</v>
      </c>
      <c r="H11" s="17" t="s">
        <v>6</v>
      </c>
      <c r="I11" s="18" t="s">
        <v>7</v>
      </c>
      <c r="J11" s="2"/>
      <c r="K11" s="180" t="s">
        <v>8</v>
      </c>
      <c r="L11" s="180"/>
      <c r="M11" s="180"/>
      <c r="N11" s="180"/>
      <c r="O11" s="180"/>
      <c r="P11" s="180"/>
      <c r="Q11" s="180"/>
      <c r="R11" s="180"/>
      <c r="S11" s="180"/>
    </row>
    <row r="12" spans="1:19" ht="14.1" customHeight="1">
      <c r="A12" s="204" t="s">
        <v>9</v>
      </c>
      <c r="B12" s="205"/>
      <c r="C12" s="205"/>
      <c r="D12" s="205"/>
      <c r="E12" s="206"/>
      <c r="F12" s="20"/>
      <c r="G12" s="20"/>
      <c r="H12" s="20"/>
      <c r="I12" s="25"/>
      <c r="K12" s="180"/>
      <c r="L12" s="180"/>
      <c r="M12" s="180"/>
      <c r="N12" s="180"/>
      <c r="O12" s="180"/>
      <c r="P12" s="180"/>
      <c r="Q12" s="180"/>
      <c r="R12" s="180"/>
      <c r="S12" s="180"/>
    </row>
    <row r="13" spans="1:19">
      <c r="A13" s="27" t="s">
        <v>10</v>
      </c>
      <c r="B13" s="7"/>
      <c r="C13" s="7"/>
      <c r="D13" s="7"/>
      <c r="E13" s="28"/>
      <c r="F13" s="20"/>
      <c r="G13" s="20"/>
      <c r="H13" s="20"/>
      <c r="I13" s="25"/>
      <c r="K13" s="180"/>
      <c r="L13" s="180"/>
      <c r="M13" s="180"/>
      <c r="N13" s="180"/>
      <c r="O13" s="180"/>
      <c r="P13" s="180"/>
      <c r="Q13" s="180"/>
      <c r="R13" s="180"/>
      <c r="S13" s="180"/>
    </row>
    <row r="14" spans="1:19">
      <c r="A14" s="204" t="s">
        <v>11</v>
      </c>
      <c r="B14" s="205"/>
      <c r="C14" s="205"/>
      <c r="D14" s="205"/>
      <c r="E14" s="206"/>
      <c r="F14" s="20"/>
      <c r="G14" s="20"/>
      <c r="H14" s="20"/>
      <c r="I14" s="25"/>
      <c r="K14" s="180"/>
      <c r="L14" s="180"/>
      <c r="M14" s="180"/>
      <c r="N14" s="180"/>
      <c r="O14" s="180"/>
      <c r="P14" s="180"/>
      <c r="Q14" s="180"/>
      <c r="R14" s="180"/>
      <c r="S14" s="180"/>
    </row>
    <row r="15" spans="1:19">
      <c r="A15" s="204" t="s">
        <v>12</v>
      </c>
      <c r="B15" s="205"/>
      <c r="C15" s="205"/>
      <c r="D15" s="205"/>
      <c r="E15" s="206"/>
      <c r="F15" s="20"/>
      <c r="G15" s="20"/>
      <c r="H15" s="20"/>
      <c r="I15" s="25"/>
      <c r="K15" s="180"/>
      <c r="L15" s="180"/>
      <c r="M15" s="180"/>
      <c r="N15" s="180"/>
      <c r="O15" s="180"/>
      <c r="P15" s="180"/>
      <c r="Q15" s="180"/>
      <c r="R15" s="180"/>
      <c r="S15" s="180"/>
    </row>
    <row r="16" spans="1:19">
      <c r="A16" s="207" t="s">
        <v>13</v>
      </c>
      <c r="B16" s="208"/>
      <c r="C16" s="208"/>
      <c r="D16" s="208"/>
      <c r="E16" s="209"/>
      <c r="F16" s="20"/>
      <c r="G16" s="20"/>
      <c r="H16" s="20"/>
      <c r="I16" s="21"/>
      <c r="K16" s="16"/>
      <c r="L16" s="16"/>
      <c r="M16" s="16"/>
      <c r="N16" s="16"/>
      <c r="O16" s="16"/>
      <c r="P16" s="16"/>
      <c r="Q16" s="16"/>
      <c r="R16" s="16"/>
      <c r="S16" s="16"/>
    </row>
    <row r="17" spans="1:10">
      <c r="A17" s="207" t="s">
        <v>14</v>
      </c>
      <c r="B17" s="208"/>
      <c r="C17" s="208"/>
      <c r="D17" s="208"/>
      <c r="E17" s="209"/>
      <c r="F17" s="20"/>
      <c r="G17" s="20"/>
      <c r="H17" s="20"/>
      <c r="I17" s="25"/>
      <c r="J17" t="s">
        <v>15</v>
      </c>
    </row>
    <row r="18" spans="1:10">
      <c r="A18" s="207" t="s">
        <v>16</v>
      </c>
      <c r="B18" s="208"/>
      <c r="C18" s="208"/>
      <c r="D18" s="208"/>
      <c r="E18" s="209"/>
      <c r="F18" s="20"/>
      <c r="G18" s="20"/>
      <c r="H18" s="20"/>
      <c r="I18" s="25"/>
    </row>
    <row r="19" spans="1:10">
      <c r="A19" s="19" t="s">
        <v>17</v>
      </c>
      <c r="F19" s="22"/>
      <c r="G19" s="22"/>
      <c r="H19" s="22"/>
      <c r="I19" s="26"/>
    </row>
    <row r="20" spans="1:10" ht="15" thickBot="1">
      <c r="A20" s="210" t="s">
        <v>18</v>
      </c>
      <c r="B20" s="211"/>
      <c r="C20" s="211"/>
      <c r="D20" s="211"/>
      <c r="E20" s="212"/>
      <c r="F20" s="23"/>
      <c r="G20" s="23"/>
      <c r="H20" s="23"/>
      <c r="I20" s="24"/>
    </row>
    <row r="22" spans="1:10">
      <c r="A22" t="s">
        <v>19</v>
      </c>
    </row>
    <row r="23" spans="1:10">
      <c r="A23" t="s">
        <v>20</v>
      </c>
    </row>
  </sheetData>
  <sheetProtection algorithmName="SHA-512" hashValue="l59NBsGSu9eYDCN5yis8G9spUhgIsiHdc1S1guRi4PkbW27DsfuU5aDDJ47azyCrMIMfHgeRThz7I9vceu7FhQ==" saltValue="tTweDAr1w4n6hgPub5AM4w==" spinCount="100000" sheet="1" objects="1" scenarios="1"/>
  <mergeCells count="12">
    <mergeCell ref="A20:E20"/>
    <mergeCell ref="A15:E15"/>
    <mergeCell ref="A18:E18"/>
    <mergeCell ref="A17:E17"/>
    <mergeCell ref="A16:E16"/>
    <mergeCell ref="K11:S15"/>
    <mergeCell ref="A1:F2"/>
    <mergeCell ref="A3:E3"/>
    <mergeCell ref="A11:E11"/>
    <mergeCell ref="A12:E12"/>
    <mergeCell ref="A5:I8"/>
    <mergeCell ref="A14:E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F8BE2-9AF2-4A70-B8B3-F956749E323D}">
  <dimension ref="A1:R34"/>
  <sheetViews>
    <sheetView zoomScaleNormal="100" workbookViewId="0">
      <selection activeCell="A20" sqref="A20"/>
    </sheetView>
  </sheetViews>
  <sheetFormatPr defaultColWidth="8.7109375" defaultRowHeight="15" customHeight="1"/>
  <cols>
    <col min="1" max="1" width="23.5703125" customWidth="1"/>
    <col min="2" max="4" width="12.5703125" customWidth="1"/>
    <col min="5" max="5" width="18.85546875" customWidth="1"/>
    <col min="6" max="8" width="12.5703125" customWidth="1"/>
    <col min="9" max="9" width="15.5703125" customWidth="1"/>
    <col min="10" max="11" width="10.5703125" customWidth="1"/>
    <col min="12" max="15" width="12.5703125" customWidth="1"/>
    <col min="16" max="18" width="15.5703125" customWidth="1"/>
  </cols>
  <sheetData>
    <row r="1" spans="1:13" ht="23.45">
      <c r="A1" s="213" t="s">
        <v>21</v>
      </c>
      <c r="B1" s="213"/>
      <c r="C1" s="213"/>
      <c r="D1" s="213"/>
      <c r="E1" s="213"/>
      <c r="F1" s="213"/>
    </row>
    <row r="2" spans="1:13" ht="15.6">
      <c r="A2" s="214" t="s">
        <v>22</v>
      </c>
      <c r="B2" s="214"/>
      <c r="C2" s="214"/>
      <c r="D2" s="214"/>
    </row>
    <row r="4" spans="1:13" ht="14.45" customHeight="1">
      <c r="A4" s="183" t="s">
        <v>23</v>
      </c>
      <c r="B4" s="184"/>
      <c r="C4" s="184"/>
      <c r="D4" s="184"/>
      <c r="E4" s="184"/>
      <c r="F4" s="184"/>
      <c r="G4" s="184"/>
      <c r="H4" s="184"/>
      <c r="I4" s="184"/>
      <c r="J4" s="184"/>
      <c r="K4" s="184"/>
      <c r="L4" s="184"/>
      <c r="M4" s="185"/>
    </row>
    <row r="5" spans="1:13" ht="14.45" customHeight="1">
      <c r="A5" s="186"/>
      <c r="B5" s="187"/>
      <c r="C5" s="187"/>
      <c r="D5" s="187"/>
      <c r="E5" s="187"/>
      <c r="F5" s="187"/>
      <c r="G5" s="187"/>
      <c r="H5" s="187"/>
      <c r="I5" s="187"/>
      <c r="J5" s="187"/>
      <c r="K5" s="187"/>
      <c r="L5" s="187"/>
      <c r="M5" s="188"/>
    </row>
    <row r="6" spans="1:13" ht="14.45" customHeight="1">
      <c r="A6" s="186"/>
      <c r="B6" s="187"/>
      <c r="C6" s="187"/>
      <c r="D6" s="187"/>
      <c r="E6" s="187"/>
      <c r="F6" s="187"/>
      <c r="G6" s="187"/>
      <c r="H6" s="187"/>
      <c r="I6" s="187"/>
      <c r="J6" s="187"/>
      <c r="K6" s="187"/>
      <c r="L6" s="187"/>
      <c r="M6" s="188"/>
    </row>
    <row r="7" spans="1:13" ht="14.45" customHeight="1">
      <c r="A7" s="189"/>
      <c r="B7" s="190"/>
      <c r="C7" s="190"/>
      <c r="D7" s="190"/>
      <c r="E7" s="190"/>
      <c r="F7" s="190"/>
      <c r="G7" s="190"/>
      <c r="H7" s="190"/>
      <c r="I7" s="190"/>
      <c r="J7" s="190"/>
      <c r="K7" s="190"/>
      <c r="L7" s="190"/>
      <c r="M7" s="191"/>
    </row>
    <row r="9" spans="1:13" ht="14.45">
      <c r="B9" t="s">
        <v>24</v>
      </c>
      <c r="D9" s="11" t="s">
        <v>25</v>
      </c>
      <c r="E9" s="192" t="s">
        <v>26</v>
      </c>
      <c r="F9" s="192"/>
    </row>
    <row r="11" spans="1:13" ht="15.95" thickBot="1">
      <c r="A11" s="34" t="s">
        <v>27</v>
      </c>
    </row>
    <row r="12" spans="1:13" thickTop="1">
      <c r="A12" s="35"/>
      <c r="B12" s="36" t="s">
        <v>28</v>
      </c>
      <c r="C12" s="36"/>
      <c r="D12" s="36"/>
      <c r="E12" s="37"/>
    </row>
    <row r="13" spans="1:13" ht="14.45">
      <c r="A13" s="38"/>
      <c r="B13" s="39" t="s">
        <v>4</v>
      </c>
      <c r="C13" s="39" t="s">
        <v>5</v>
      </c>
      <c r="D13" s="39" t="s">
        <v>6</v>
      </c>
      <c r="E13" s="40" t="s">
        <v>29</v>
      </c>
      <c r="G13" s="2" t="s">
        <v>30</v>
      </c>
    </row>
    <row r="14" spans="1:13" ht="14.45">
      <c r="A14" s="41" t="s">
        <v>31</v>
      </c>
      <c r="B14" s="1"/>
      <c r="C14" s="42" t="e">
        <f>B14+B14*D9</f>
        <v>#VALUE!</v>
      </c>
      <c r="D14" s="42" t="e">
        <f>C14+C14*D9</f>
        <v>#VALUE!</v>
      </c>
      <c r="E14" s="43" t="e">
        <f t="shared" ref="E14:E19" si="0">SUM(B14:D14)</f>
        <v>#VALUE!</v>
      </c>
    </row>
    <row r="15" spans="1:13" ht="14.45">
      <c r="A15" s="41" t="s">
        <v>32</v>
      </c>
      <c r="B15" s="42" t="e">
        <f>B14*G15</f>
        <v>#VALUE!</v>
      </c>
      <c r="C15" s="42" t="e">
        <f>C14*G15</f>
        <v>#VALUE!</v>
      </c>
      <c r="D15" s="42" t="e">
        <f>D14*G15</f>
        <v>#VALUE!</v>
      </c>
      <c r="E15" s="43" t="e">
        <f t="shared" si="0"/>
        <v>#VALUE!</v>
      </c>
      <c r="G15" s="11" t="s">
        <v>25</v>
      </c>
      <c r="H15" t="s">
        <v>33</v>
      </c>
    </row>
    <row r="16" spans="1:13" ht="14.45">
      <c r="A16" s="38" t="s">
        <v>34</v>
      </c>
      <c r="B16" s="4">
        <f>Labor!E37</f>
        <v>0</v>
      </c>
      <c r="C16" s="4" t="e">
        <f>Labor!H37</f>
        <v>#VALUE!</v>
      </c>
      <c r="D16" s="4" t="e">
        <f>Labor!K37</f>
        <v>#VALUE!</v>
      </c>
      <c r="E16" s="44" t="e">
        <f t="shared" si="0"/>
        <v>#VALUE!</v>
      </c>
      <c r="L16" s="56"/>
    </row>
    <row r="17" spans="1:18" ht="14.45">
      <c r="A17" s="38" t="s">
        <v>35</v>
      </c>
      <c r="B17" s="45" t="e">
        <f>Labor!E38</f>
        <v>#VALUE!</v>
      </c>
      <c r="C17" s="45" t="e">
        <f>Labor!H38</f>
        <v>#VALUE!</v>
      </c>
      <c r="D17" s="45" t="e">
        <f>Labor!K38</f>
        <v>#VALUE!</v>
      </c>
      <c r="E17" s="46" t="e">
        <f t="shared" si="0"/>
        <v>#VALUE!</v>
      </c>
      <c r="G17" s="11" t="s">
        <v>25</v>
      </c>
      <c r="H17" t="s">
        <v>36</v>
      </c>
    </row>
    <row r="18" spans="1:18" ht="14.45">
      <c r="A18" s="38" t="s">
        <v>37</v>
      </c>
      <c r="B18" s="4">
        <f>Travel!E30</f>
        <v>0</v>
      </c>
      <c r="C18" s="4">
        <f>Travel!H30</f>
        <v>0</v>
      </c>
      <c r="D18" s="4">
        <f>Travel!K30</f>
        <v>0</v>
      </c>
      <c r="E18" s="44">
        <f t="shared" si="0"/>
        <v>0</v>
      </c>
      <c r="G18" s="11" t="s">
        <v>25</v>
      </c>
      <c r="H18" t="s">
        <v>38</v>
      </c>
    </row>
    <row r="19" spans="1:18" ht="14.45" customHeight="1">
      <c r="A19" s="38" t="s">
        <v>39</v>
      </c>
      <c r="B19" s="4">
        <f>'Supplies &amp; ODC'!E34</f>
        <v>0</v>
      </c>
      <c r="C19" s="4">
        <f>'Supplies &amp; ODC'!H34</f>
        <v>0</v>
      </c>
      <c r="D19" s="4">
        <f>'Supplies &amp; ODC'!K34</f>
        <v>0</v>
      </c>
      <c r="E19" s="44">
        <f t="shared" si="0"/>
        <v>0</v>
      </c>
      <c r="G19" s="11" t="s">
        <v>25</v>
      </c>
      <c r="H19" t="s">
        <v>40</v>
      </c>
    </row>
    <row r="20" spans="1:18" thickBot="1">
      <c r="A20" s="48" t="s">
        <v>29</v>
      </c>
      <c r="B20" s="49" t="e">
        <f>SUM(B16:B19)</f>
        <v>#VALUE!</v>
      </c>
      <c r="C20" s="49" t="e">
        <f>SUM(C16:C19)</f>
        <v>#VALUE!</v>
      </c>
      <c r="D20" s="49" t="e">
        <f>SUM(D16:D19)</f>
        <v>#VALUE!</v>
      </c>
      <c r="E20" s="50" t="e">
        <f>SUM(E16:E19)</f>
        <v>#VALUE!</v>
      </c>
      <c r="G20" s="11" t="s">
        <v>25</v>
      </c>
      <c r="H20" t="s">
        <v>41</v>
      </c>
    </row>
    <row r="21" spans="1:18" thickTop="1">
      <c r="A21" s="51"/>
      <c r="B21" s="52"/>
      <c r="C21" s="52"/>
      <c r="D21" s="52"/>
      <c r="E21" s="52"/>
    </row>
    <row r="22" spans="1:18" ht="14.45">
      <c r="N22" s="54"/>
      <c r="O22" s="54"/>
      <c r="P22" s="53"/>
      <c r="Q22" s="53"/>
      <c r="R22" s="53"/>
    </row>
    <row r="23" spans="1:18" ht="14.45">
      <c r="K23" s="47"/>
    </row>
    <row r="24" spans="1:18" ht="14.45"/>
    <row r="25" spans="1:18" ht="14.45"/>
    <row r="26" spans="1:18" ht="14.45"/>
    <row r="27" spans="1:18" ht="14.45"/>
    <row r="28" spans="1:18" ht="14.45"/>
    <row r="29" spans="1:18" ht="14.45"/>
    <row r="30" spans="1:18" ht="14.45"/>
    <row r="33" customFormat="1" ht="14.45" customHeight="1"/>
    <row r="34" customFormat="1" ht="10.5" customHeight="1"/>
  </sheetData>
  <sheetProtection algorithmName="SHA-512" hashValue="DNBhVMDHEfPvfoqIdHvjJGr6P/XN09WXebUF5gro3itUMb/XjdD3/Cp0J+SCW7fHHDt3niIrAu6+96FhoeWA3A==" saltValue="R/4NTbvMfKdJAbEZChuD5A==" spinCount="100000" sheet="1" objects="1" scenarios="1"/>
  <mergeCells count="4">
    <mergeCell ref="A1:F1"/>
    <mergeCell ref="A2:D2"/>
    <mergeCell ref="A4:M7"/>
    <mergeCell ref="E9:F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C6466-A437-4879-930E-C60A536705B4}">
  <dimension ref="A1:M41"/>
  <sheetViews>
    <sheetView zoomScale="80" zoomScaleNormal="80" workbookViewId="0">
      <pane ySplit="8" topLeftCell="A9" activePane="bottomLeft" state="frozen"/>
      <selection pane="bottomLeft" activeCell="I30" sqref="I30"/>
    </sheetView>
  </sheetViews>
  <sheetFormatPr defaultRowHeight="14.45"/>
  <cols>
    <col min="1" max="1" width="77.140625" bestFit="1" customWidth="1"/>
    <col min="2" max="2" width="36.28515625" bestFit="1" customWidth="1"/>
    <col min="5" max="5" width="12.5703125" customWidth="1"/>
    <col min="6" max="6" width="8.42578125" customWidth="1"/>
    <col min="7" max="7" width="10.140625" bestFit="1" customWidth="1"/>
    <col min="8" max="8" width="12.42578125" customWidth="1"/>
    <col min="11" max="11" width="12.7109375" customWidth="1"/>
    <col min="12" max="12" width="15.5703125" customWidth="1"/>
  </cols>
  <sheetData>
    <row r="1" spans="1:12">
      <c r="A1" t="s">
        <v>42</v>
      </c>
    </row>
    <row r="2" spans="1:12">
      <c r="C2" s="193" t="s">
        <v>43</v>
      </c>
      <c r="D2" s="194"/>
      <c r="E2" s="194"/>
      <c r="F2" s="195" t="s">
        <v>44</v>
      </c>
      <c r="G2" s="196"/>
      <c r="H2" s="196"/>
      <c r="I2" s="57"/>
      <c r="J2" s="58" t="s">
        <v>45</v>
      </c>
      <c r="K2" s="58"/>
      <c r="L2" s="59" t="s">
        <v>46</v>
      </c>
    </row>
    <row r="3" spans="1:12">
      <c r="C3" s="60"/>
      <c r="F3" s="60"/>
      <c r="I3" s="60"/>
      <c r="L3" s="61"/>
    </row>
    <row r="4" spans="1:12">
      <c r="A4" t="s">
        <v>3</v>
      </c>
      <c r="B4" s="55" t="s">
        <v>47</v>
      </c>
      <c r="C4" s="62" t="s">
        <v>48</v>
      </c>
      <c r="D4" s="62" t="s">
        <v>49</v>
      </c>
      <c r="E4" s="63" t="s">
        <v>29</v>
      </c>
      <c r="F4" t="s">
        <v>48</v>
      </c>
      <c r="G4" t="s">
        <v>49</v>
      </c>
      <c r="H4" s="55" t="s">
        <v>29</v>
      </c>
      <c r="I4" s="62" t="s">
        <v>48</v>
      </c>
      <c r="J4" s="62" t="s">
        <v>49</v>
      </c>
      <c r="K4" s="63" t="s">
        <v>29</v>
      </c>
      <c r="L4" s="64" t="s">
        <v>50</v>
      </c>
    </row>
    <row r="5" spans="1:12">
      <c r="B5" s="55"/>
      <c r="C5" s="62"/>
      <c r="D5" s="62"/>
      <c r="E5" s="63"/>
      <c r="H5" s="55"/>
      <c r="I5" s="62"/>
      <c r="J5" s="62"/>
      <c r="K5" s="63"/>
      <c r="L5" s="64"/>
    </row>
    <row r="6" spans="1:12">
      <c r="A6" s="2" t="s">
        <v>51</v>
      </c>
      <c r="B6" s="55"/>
      <c r="C6" s="62"/>
      <c r="D6" s="62"/>
      <c r="E6" s="63"/>
      <c r="H6" s="55"/>
      <c r="I6" s="62"/>
      <c r="J6" s="62"/>
      <c r="K6" s="63"/>
      <c r="L6" s="64"/>
    </row>
    <row r="7" spans="1:12">
      <c r="A7" s="65" t="s">
        <v>52</v>
      </c>
      <c r="B7" s="55" t="s">
        <v>53</v>
      </c>
      <c r="C7" s="5"/>
      <c r="D7" s="5"/>
      <c r="E7" s="66">
        <f>C7*D7</f>
        <v>0</v>
      </c>
      <c r="F7" s="5"/>
      <c r="G7" s="7">
        <f>D7</f>
        <v>0</v>
      </c>
      <c r="H7" s="67">
        <f>F7*G7</f>
        <v>0</v>
      </c>
      <c r="I7" s="5"/>
      <c r="J7" s="6">
        <f>D7</f>
        <v>0</v>
      </c>
      <c r="K7" s="66">
        <f>I7*J7</f>
        <v>0</v>
      </c>
      <c r="L7" s="68">
        <f>E7+H7+K7</f>
        <v>0</v>
      </c>
    </row>
    <row r="8" spans="1:12" ht="15" thickBot="1">
      <c r="A8" s="65" t="s">
        <v>54</v>
      </c>
      <c r="B8" s="55" t="s">
        <v>53</v>
      </c>
      <c r="C8" s="62">
        <f>C7</f>
        <v>0</v>
      </c>
      <c r="D8" s="5"/>
      <c r="E8" s="66">
        <f>C8*D8</f>
        <v>0</v>
      </c>
      <c r="F8">
        <f>F7</f>
        <v>0</v>
      </c>
      <c r="G8" s="8">
        <f>D8</f>
        <v>0</v>
      </c>
      <c r="H8" s="67">
        <f>F8*G8</f>
        <v>0</v>
      </c>
      <c r="I8" s="62">
        <f>I7</f>
        <v>0</v>
      </c>
      <c r="J8" s="6">
        <f>D8</f>
        <v>0</v>
      </c>
      <c r="K8" s="66">
        <f>I8*J8</f>
        <v>0</v>
      </c>
      <c r="L8" s="68">
        <f t="shared" ref="L8:L14" si="0">E8+H8+K8</f>
        <v>0</v>
      </c>
    </row>
    <row r="9" spans="1:12" ht="15" thickBot="1">
      <c r="A9" s="160" t="s">
        <v>55</v>
      </c>
      <c r="B9" s="161"/>
      <c r="C9" s="162"/>
      <c r="D9" s="162"/>
      <c r="E9" s="163">
        <f>SUM(E7:E8)</f>
        <v>0</v>
      </c>
      <c r="F9" s="164"/>
      <c r="G9" s="164"/>
      <c r="H9" s="165">
        <f>SUM(H7:H8)</f>
        <v>0</v>
      </c>
      <c r="I9" s="166"/>
      <c r="J9" s="166"/>
      <c r="K9" s="163">
        <f>SUM(K7:K8)</f>
        <v>0</v>
      </c>
      <c r="L9" s="167">
        <f>SUM(L7:L8)</f>
        <v>0</v>
      </c>
    </row>
    <row r="10" spans="1:12">
      <c r="A10" s="77"/>
      <c r="B10" s="55"/>
      <c r="C10" s="62"/>
      <c r="D10" s="62"/>
      <c r="E10" s="78"/>
      <c r="F10" s="2"/>
      <c r="G10" s="2"/>
      <c r="H10" s="79"/>
      <c r="I10" s="80"/>
      <c r="J10" s="80"/>
      <c r="K10" s="78"/>
      <c r="L10" s="68"/>
    </row>
    <row r="11" spans="1:12">
      <c r="A11" s="2" t="s">
        <v>56</v>
      </c>
      <c r="B11" s="55"/>
      <c r="C11" s="62"/>
      <c r="D11" s="62"/>
      <c r="E11" s="66"/>
      <c r="H11" s="67"/>
      <c r="I11" s="62"/>
      <c r="J11" s="62"/>
      <c r="K11" s="66"/>
      <c r="L11" s="68"/>
    </row>
    <row r="12" spans="1:12">
      <c r="A12" s="65" t="s">
        <v>57</v>
      </c>
      <c r="B12" s="55" t="s">
        <v>58</v>
      </c>
      <c r="C12" s="5"/>
      <c r="D12" s="5"/>
      <c r="E12" s="66">
        <f>C12*D12</f>
        <v>0</v>
      </c>
      <c r="F12" s="5"/>
      <c r="G12" s="7">
        <f>D12</f>
        <v>0</v>
      </c>
      <c r="H12" s="67">
        <f>F12*G12</f>
        <v>0</v>
      </c>
      <c r="I12" s="5"/>
      <c r="J12" s="6">
        <f>D12</f>
        <v>0</v>
      </c>
      <c r="K12" s="66">
        <f>I12*J12</f>
        <v>0</v>
      </c>
      <c r="L12" s="68">
        <f t="shared" si="0"/>
        <v>0</v>
      </c>
    </row>
    <row r="13" spans="1:12">
      <c r="A13" s="65" t="s">
        <v>54</v>
      </c>
      <c r="B13" s="55" t="s">
        <v>59</v>
      </c>
      <c r="C13" s="6">
        <f>Milestones!F16</f>
        <v>0</v>
      </c>
      <c r="D13" s="5"/>
      <c r="E13" s="66">
        <f>C13*D13</f>
        <v>0</v>
      </c>
      <c r="F13" s="7">
        <f>Milestones!G16</f>
        <v>0</v>
      </c>
      <c r="G13" s="7">
        <f>D13</f>
        <v>0</v>
      </c>
      <c r="H13" s="67">
        <f>F13*G13</f>
        <v>0</v>
      </c>
      <c r="I13" s="6">
        <f>Milestones!H16</f>
        <v>0</v>
      </c>
      <c r="J13" s="6">
        <f>D13</f>
        <v>0</v>
      </c>
      <c r="K13" s="66">
        <f>I13*J13</f>
        <v>0</v>
      </c>
      <c r="L13" s="68">
        <f t="shared" si="0"/>
        <v>0</v>
      </c>
    </row>
    <row r="14" spans="1:12" ht="15" thickBot="1">
      <c r="A14" s="65" t="s">
        <v>60</v>
      </c>
      <c r="B14" s="55" t="s">
        <v>59</v>
      </c>
      <c r="C14" s="6">
        <f>C13</f>
        <v>0</v>
      </c>
      <c r="D14" s="5"/>
      <c r="E14" s="66">
        <f>C14*D14</f>
        <v>0</v>
      </c>
      <c r="F14" s="8">
        <f>F13</f>
        <v>0</v>
      </c>
      <c r="G14" s="7">
        <f>D14</f>
        <v>0</v>
      </c>
      <c r="H14" s="67">
        <f>F14*G14</f>
        <v>0</v>
      </c>
      <c r="I14" s="6">
        <f>I13</f>
        <v>0</v>
      </c>
      <c r="J14" s="6">
        <f>D14</f>
        <v>0</v>
      </c>
      <c r="K14" s="66">
        <f>I14*J14</f>
        <v>0</v>
      </c>
      <c r="L14" s="68">
        <f t="shared" si="0"/>
        <v>0</v>
      </c>
    </row>
    <row r="15" spans="1:12" ht="15" thickBot="1">
      <c r="A15" s="160" t="s">
        <v>61</v>
      </c>
      <c r="B15" s="168"/>
      <c r="C15" s="166"/>
      <c r="D15" s="166"/>
      <c r="E15" s="163">
        <f>SUM(E12:E14)</f>
        <v>0</v>
      </c>
      <c r="F15" s="164"/>
      <c r="G15" s="164"/>
      <c r="H15" s="165">
        <f>SUM(H12:H14)</f>
        <v>0</v>
      </c>
      <c r="I15" s="166"/>
      <c r="J15" s="166"/>
      <c r="K15" s="163">
        <f>SUM(K12:K14)</f>
        <v>0</v>
      </c>
      <c r="L15" s="167">
        <f>SUM(L12:L14)</f>
        <v>0</v>
      </c>
    </row>
    <row r="16" spans="1:12">
      <c r="B16" s="55"/>
      <c r="C16" s="62"/>
      <c r="D16" s="62"/>
      <c r="E16" s="66"/>
      <c r="H16" s="67"/>
      <c r="I16" s="62"/>
      <c r="J16" s="62"/>
      <c r="K16" s="66"/>
      <c r="L16" s="68"/>
    </row>
    <row r="17" spans="1:12">
      <c r="A17" s="2" t="s">
        <v>62</v>
      </c>
      <c r="B17" s="55"/>
      <c r="C17" s="62"/>
      <c r="D17" s="62"/>
      <c r="E17" s="66"/>
      <c r="H17" s="67"/>
      <c r="I17" s="62"/>
      <c r="J17" s="62"/>
      <c r="K17" s="66"/>
      <c r="L17" s="68"/>
    </row>
    <row r="18" spans="1:12">
      <c r="A18" s="65" t="s">
        <v>63</v>
      </c>
      <c r="B18" s="55" t="s">
        <v>64</v>
      </c>
      <c r="C18" s="5"/>
      <c r="D18" s="5"/>
      <c r="E18" s="66">
        <f>C18*D18</f>
        <v>0</v>
      </c>
      <c r="F18" s="5"/>
      <c r="G18" s="7">
        <f>D18</f>
        <v>0</v>
      </c>
      <c r="H18" s="67">
        <f>F18*G18</f>
        <v>0</v>
      </c>
      <c r="I18" s="5"/>
      <c r="J18" s="6">
        <f>D18</f>
        <v>0</v>
      </c>
      <c r="K18" s="66">
        <f>I18*J18</f>
        <v>0</v>
      </c>
      <c r="L18" s="68">
        <f>E18+H18+K18</f>
        <v>0</v>
      </c>
    </row>
    <row r="19" spans="1:12">
      <c r="A19" s="65" t="s">
        <v>65</v>
      </c>
      <c r="B19" s="55" t="s">
        <v>64</v>
      </c>
      <c r="C19" s="6">
        <f>Milestones!F17</f>
        <v>0</v>
      </c>
      <c r="D19" s="5"/>
      <c r="E19" s="66">
        <f>C19*D19</f>
        <v>0</v>
      </c>
      <c r="F19" s="7">
        <f>Milestones!G17</f>
        <v>0</v>
      </c>
      <c r="G19" s="7">
        <f>D19</f>
        <v>0</v>
      </c>
      <c r="H19" s="67">
        <f>F19*G19</f>
        <v>0</v>
      </c>
      <c r="I19" s="6">
        <f>Milestones!H17</f>
        <v>0</v>
      </c>
      <c r="J19" s="6">
        <f>D19</f>
        <v>0</v>
      </c>
      <c r="K19" s="66">
        <f>I19*J19</f>
        <v>0</v>
      </c>
      <c r="L19" s="68">
        <f t="shared" ref="L19:L20" si="1">E19+H19+K19</f>
        <v>0</v>
      </c>
    </row>
    <row r="20" spans="1:12">
      <c r="A20" s="65" t="s">
        <v>66</v>
      </c>
      <c r="B20" s="55" t="s">
        <v>64</v>
      </c>
      <c r="C20" s="6">
        <f>C19</f>
        <v>0</v>
      </c>
      <c r="D20" s="5"/>
      <c r="E20" s="66">
        <f>C20*D20</f>
        <v>0</v>
      </c>
      <c r="F20" s="7">
        <f>F19</f>
        <v>0</v>
      </c>
      <c r="G20" s="7">
        <f>D20</f>
        <v>0</v>
      </c>
      <c r="H20" s="67">
        <f>F20*G20</f>
        <v>0</v>
      </c>
      <c r="I20" s="6">
        <f>I19</f>
        <v>0</v>
      </c>
      <c r="J20" s="6">
        <f>D20</f>
        <v>0</v>
      </c>
      <c r="K20" s="66">
        <f>I20*J20</f>
        <v>0</v>
      </c>
      <c r="L20" s="68">
        <f t="shared" si="1"/>
        <v>0</v>
      </c>
    </row>
    <row r="21" spans="1:12">
      <c r="A21" s="70" t="s">
        <v>67</v>
      </c>
      <c r="B21" s="82"/>
      <c r="C21" s="83"/>
      <c r="D21" s="76"/>
      <c r="E21" s="73">
        <f>SUM(E18:E20)</f>
        <v>0</v>
      </c>
      <c r="F21" s="74"/>
      <c r="G21" s="74"/>
      <c r="H21" s="75">
        <f>SUM(H18:H20)</f>
        <v>0</v>
      </c>
      <c r="I21" s="76"/>
      <c r="J21" s="76"/>
      <c r="K21" s="73">
        <f>SUM(K18:K20)</f>
        <v>0</v>
      </c>
      <c r="L21" s="84">
        <f>SUM(L18:L20)</f>
        <v>0</v>
      </c>
    </row>
    <row r="22" spans="1:12">
      <c r="B22" s="55"/>
      <c r="C22" s="62"/>
      <c r="D22" s="62"/>
      <c r="E22" s="66"/>
      <c r="H22" s="67"/>
      <c r="I22" s="62"/>
      <c r="J22" s="62"/>
      <c r="K22" s="66"/>
      <c r="L22" s="68"/>
    </row>
    <row r="23" spans="1:12">
      <c r="A23" s="2" t="s">
        <v>68</v>
      </c>
      <c r="B23" s="55"/>
      <c r="C23" s="62"/>
      <c r="D23" s="62"/>
      <c r="E23" s="85"/>
      <c r="F23" s="60"/>
      <c r="H23" s="3"/>
      <c r="I23" s="86"/>
      <c r="J23" s="62"/>
      <c r="K23" s="66"/>
      <c r="L23" s="68"/>
    </row>
    <row r="24" spans="1:12">
      <c r="A24" s="65" t="s">
        <v>69</v>
      </c>
      <c r="B24" t="s">
        <v>70</v>
      </c>
      <c r="C24" s="12"/>
      <c r="D24" s="5"/>
      <c r="E24" s="85">
        <f>C24*D24</f>
        <v>0</v>
      </c>
      <c r="F24" s="12"/>
      <c r="G24" s="7">
        <f>D24</f>
        <v>0</v>
      </c>
      <c r="H24" s="3">
        <f>F24*G24</f>
        <v>0</v>
      </c>
      <c r="I24" s="12"/>
      <c r="J24" s="6">
        <f>D24</f>
        <v>0</v>
      </c>
      <c r="K24" s="85">
        <f>I24*J24</f>
        <v>0</v>
      </c>
      <c r="L24" s="68">
        <f>E24+H24+K24</f>
        <v>0</v>
      </c>
    </row>
    <row r="25" spans="1:12">
      <c r="A25" s="65" t="s">
        <v>71</v>
      </c>
      <c r="B25" t="s">
        <v>72</v>
      </c>
      <c r="C25" s="12"/>
      <c r="D25" s="5"/>
      <c r="E25" s="85">
        <f>C25*D25</f>
        <v>0</v>
      </c>
      <c r="F25" s="12"/>
      <c r="G25" s="7">
        <f>D25</f>
        <v>0</v>
      </c>
      <c r="H25" s="3">
        <f>F25*G25</f>
        <v>0</v>
      </c>
      <c r="I25" s="12"/>
      <c r="J25" s="6">
        <f>D25</f>
        <v>0</v>
      </c>
      <c r="K25" s="85">
        <f>I25*J25</f>
        <v>0</v>
      </c>
      <c r="L25" s="68">
        <f t="shared" ref="L25:L26" si="2">E25+H25+K25</f>
        <v>0</v>
      </c>
    </row>
    <row r="26" spans="1:12">
      <c r="A26" s="65" t="s">
        <v>73</v>
      </c>
      <c r="B26" t="s">
        <v>70</v>
      </c>
      <c r="C26" s="12"/>
      <c r="D26" s="5"/>
      <c r="E26" s="85">
        <f>C26*D26</f>
        <v>0</v>
      </c>
      <c r="F26" s="12"/>
      <c r="G26" s="7">
        <f>D26</f>
        <v>0</v>
      </c>
      <c r="H26" s="3">
        <f>F26*G26</f>
        <v>0</v>
      </c>
      <c r="I26" s="12"/>
      <c r="J26" s="6">
        <f>D26</f>
        <v>0</v>
      </c>
      <c r="K26" s="85">
        <f>I26*J26</f>
        <v>0</v>
      </c>
      <c r="L26" s="68">
        <f t="shared" si="2"/>
        <v>0</v>
      </c>
    </row>
    <row r="27" spans="1:12">
      <c r="A27" s="87" t="s">
        <v>74</v>
      </c>
      <c r="B27" s="82"/>
      <c r="C27" s="88"/>
      <c r="D27" s="72"/>
      <c r="E27" s="89">
        <f>SUM(E24:E26)</f>
        <v>0</v>
      </c>
      <c r="F27" s="90"/>
      <c r="G27" s="82"/>
      <c r="H27" s="91">
        <f>SUM(H24:H26)</f>
        <v>0</v>
      </c>
      <c r="I27" s="88"/>
      <c r="J27" s="72"/>
      <c r="K27" s="89">
        <f>SUM(K24:K26)</f>
        <v>0</v>
      </c>
      <c r="L27" s="84">
        <f>SUM(L24:L26)</f>
        <v>0</v>
      </c>
    </row>
    <row r="28" spans="1:12">
      <c r="A28" s="2"/>
      <c r="C28" s="86"/>
      <c r="D28" s="62"/>
      <c r="E28" s="92"/>
      <c r="F28" s="60"/>
      <c r="H28" s="93"/>
      <c r="I28" s="86"/>
      <c r="J28" s="62"/>
      <c r="K28" s="92"/>
      <c r="L28" s="64"/>
    </row>
    <row r="29" spans="1:12">
      <c r="A29" s="2" t="s">
        <v>75</v>
      </c>
      <c r="C29" s="86"/>
      <c r="D29" s="62"/>
      <c r="E29" s="92"/>
      <c r="F29" s="60"/>
      <c r="H29" s="93"/>
      <c r="I29" s="86"/>
      <c r="J29" s="62"/>
      <c r="K29" s="92"/>
      <c r="L29" s="64"/>
    </row>
    <row r="30" spans="1:12">
      <c r="A30" s="65" t="s">
        <v>54</v>
      </c>
      <c r="B30" t="s">
        <v>76</v>
      </c>
      <c r="C30" s="13">
        <f>Milestones!F20</f>
        <v>0</v>
      </c>
      <c r="D30" s="5"/>
      <c r="E30" s="85">
        <f>C30*D30</f>
        <v>0</v>
      </c>
      <c r="F30" s="15">
        <f>Milestones!G20</f>
        <v>0</v>
      </c>
      <c r="G30" s="7">
        <f>D30</f>
        <v>0</v>
      </c>
      <c r="H30" s="3">
        <f>F30*G30</f>
        <v>0</v>
      </c>
      <c r="I30" s="13">
        <f>Milestones!H20</f>
        <v>0</v>
      </c>
      <c r="J30" s="6">
        <f>D30</f>
        <v>0</v>
      </c>
      <c r="K30" s="85">
        <f>I30*J30</f>
        <v>0</v>
      </c>
      <c r="L30" s="68">
        <f>E30+H30+K30</f>
        <v>0</v>
      </c>
    </row>
    <row r="31" spans="1:12">
      <c r="A31" s="65" t="s">
        <v>77</v>
      </c>
      <c r="B31" t="s">
        <v>76</v>
      </c>
      <c r="C31" s="13">
        <f>C30</f>
        <v>0</v>
      </c>
      <c r="D31" s="5"/>
      <c r="E31" s="85">
        <f>C31*D31</f>
        <v>0</v>
      </c>
      <c r="F31" s="14">
        <f>F30</f>
        <v>0</v>
      </c>
      <c r="G31" s="7">
        <f>D31</f>
        <v>0</v>
      </c>
      <c r="H31" s="3">
        <f>F31*G31</f>
        <v>0</v>
      </c>
      <c r="I31" s="13">
        <f>I30</f>
        <v>0</v>
      </c>
      <c r="J31" s="6">
        <f>D31</f>
        <v>0</v>
      </c>
      <c r="K31" s="85">
        <f>I31*J31</f>
        <v>0</v>
      </c>
      <c r="L31" s="68">
        <f>E31+H31+K31</f>
        <v>0</v>
      </c>
    </row>
    <row r="32" spans="1:12">
      <c r="A32" s="87" t="s">
        <v>78</v>
      </c>
      <c r="B32" s="82"/>
      <c r="C32" s="90"/>
      <c r="D32" s="82"/>
      <c r="E32" s="91">
        <f>SUM(E30:E31)</f>
        <v>0</v>
      </c>
      <c r="F32" s="94"/>
      <c r="G32" s="74"/>
      <c r="H32" s="91">
        <f>SUM(H30:H31)</f>
        <v>0</v>
      </c>
      <c r="I32" s="94"/>
      <c r="J32" s="74"/>
      <c r="K32" s="91">
        <f>SUM(K30:K31)</f>
        <v>0</v>
      </c>
      <c r="L32" s="84">
        <f>SUM(L30:L31)</f>
        <v>0</v>
      </c>
    </row>
    <row r="33" spans="1:13">
      <c r="C33" s="60"/>
      <c r="E33" s="3"/>
      <c r="F33" s="60"/>
      <c r="H33" s="3"/>
      <c r="I33" s="60"/>
      <c r="K33" s="3"/>
      <c r="L33" s="68"/>
    </row>
    <row r="34" spans="1:13">
      <c r="A34" s="95" t="s">
        <v>79</v>
      </c>
      <c r="B34" s="95"/>
      <c r="C34" s="96"/>
      <c r="D34" s="95"/>
      <c r="E34" s="97">
        <f>E9+E15+E21+E27+E32</f>
        <v>0</v>
      </c>
      <c r="F34" s="98"/>
      <c r="G34" s="97"/>
      <c r="H34" s="97">
        <f>H9+H15+H21+H27+H32</f>
        <v>0</v>
      </c>
      <c r="I34" s="98"/>
      <c r="J34" s="97"/>
      <c r="K34" s="97">
        <f>K9+K15+K21+K27+K32</f>
        <v>0</v>
      </c>
      <c r="L34" s="64">
        <f>L9+L15+L21+L27+L32</f>
        <v>0</v>
      </c>
      <c r="M34">
        <f>L34/235</f>
        <v>0</v>
      </c>
    </row>
    <row r="35" spans="1:13" s="69" customFormat="1">
      <c r="A35" s="99"/>
      <c r="B35" s="99"/>
      <c r="C35" s="100"/>
      <c r="D35" s="99"/>
      <c r="E35" s="99"/>
      <c r="F35" s="100"/>
      <c r="G35" s="99"/>
      <c r="H35" s="101"/>
      <c r="I35" s="100"/>
      <c r="J35" s="99"/>
      <c r="K35" s="99"/>
      <c r="L35" s="102"/>
    </row>
    <row r="36" spans="1:13">
      <c r="A36" s="103" t="s">
        <v>80</v>
      </c>
      <c r="B36" s="104"/>
      <c r="C36" s="105" t="s">
        <v>81</v>
      </c>
      <c r="D36" s="106" t="s">
        <v>82</v>
      </c>
      <c r="E36" s="106" t="s">
        <v>83</v>
      </c>
      <c r="F36" s="103" t="s">
        <v>81</v>
      </c>
      <c r="G36" s="104" t="s">
        <v>82</v>
      </c>
      <c r="H36" s="104" t="s">
        <v>84</v>
      </c>
      <c r="I36" s="105" t="s">
        <v>81</v>
      </c>
      <c r="J36" s="106" t="s">
        <v>82</v>
      </c>
      <c r="K36" s="106" t="s">
        <v>85</v>
      </c>
      <c r="L36" s="107"/>
    </row>
    <row r="37" spans="1:13">
      <c r="A37" s="108"/>
      <c r="B37" s="109"/>
      <c r="C37" s="110">
        <f>'CA Budget Worksheet A'!B14</f>
        <v>0</v>
      </c>
      <c r="D37" s="111">
        <f>C37/235</f>
        <v>0</v>
      </c>
      <c r="E37" s="112">
        <f>D37*E34</f>
        <v>0</v>
      </c>
      <c r="F37" s="113" t="e">
        <f>'CA Budget Worksheet A'!C14</f>
        <v>#VALUE!</v>
      </c>
      <c r="G37" s="114" t="e">
        <f>F37/235</f>
        <v>#VALUE!</v>
      </c>
      <c r="H37" s="115" t="e">
        <f>G37*H34</f>
        <v>#VALUE!</v>
      </c>
      <c r="I37" s="110" t="e">
        <f>'CA Budget Worksheet A'!D14</f>
        <v>#VALUE!</v>
      </c>
      <c r="J37" s="111" t="e">
        <f>I37/235</f>
        <v>#VALUE!</v>
      </c>
      <c r="K37" s="112" t="e">
        <f>J37*K34</f>
        <v>#VALUE!</v>
      </c>
      <c r="L37" s="116" t="e">
        <f>E37+H37+K37</f>
        <v>#VALUE!</v>
      </c>
    </row>
    <row r="38" spans="1:13">
      <c r="A38" s="117" t="s">
        <v>86</v>
      </c>
      <c r="B38" s="118"/>
      <c r="C38" s="119"/>
      <c r="D38" s="120"/>
      <c r="E38" s="121" t="e">
        <f>('CA Budget Worksheet A'!B15*Labor!E37)/Labor!C37</f>
        <v>#VALUE!</v>
      </c>
      <c r="F38" s="122"/>
      <c r="G38" s="123"/>
      <c r="H38" s="123" t="e">
        <f>('CA Budget Worksheet A'!C15*Labor!H37)/Labor!F37</f>
        <v>#VALUE!</v>
      </c>
      <c r="I38" s="124"/>
      <c r="J38" s="121"/>
      <c r="K38" s="121" t="e">
        <f>('CA Budget Worksheet A'!D15*Labor!K37)/I37</f>
        <v>#VALUE!</v>
      </c>
      <c r="L38" s="125" t="e">
        <f>E38+H38+K38</f>
        <v>#VALUE!</v>
      </c>
    </row>
    <row r="41" spans="1:13">
      <c r="D41" s="126"/>
      <c r="E41" s="126"/>
      <c r="F41" s="126"/>
    </row>
  </sheetData>
  <sheetProtection algorithmName="SHA-512" hashValue="AIZfsJ5RFdaOf5G7xNsrn1lq9bS4EknzISoifL4GcXINfG/u7Bs9OvtxGdjJ6+3OcugUklFnRbdKARtH5O7nHA==" saltValue="PPwV8UZnBpmNt36d3Aq5GQ==" spinCount="100000" sheet="1" objects="1" scenarios="1"/>
  <mergeCells count="2">
    <mergeCell ref="C2:E2"/>
    <mergeCell ref="F2: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935FA-A618-441B-9327-7C81F450419F}">
  <dimension ref="A1:M30"/>
  <sheetViews>
    <sheetView zoomScale="90" zoomScaleNormal="90" workbookViewId="0">
      <selection activeCell="K30" sqref="K30"/>
    </sheetView>
  </sheetViews>
  <sheetFormatPr defaultRowHeight="14.45"/>
  <cols>
    <col min="1" max="1" width="63.5703125" bestFit="1" customWidth="1"/>
    <col min="2" max="2" width="19.5703125" bestFit="1" customWidth="1"/>
    <col min="4" max="4" width="9.140625" customWidth="1"/>
    <col min="12" max="12" width="16.5703125" customWidth="1"/>
  </cols>
  <sheetData>
    <row r="1" spans="1:13">
      <c r="A1" t="s">
        <v>87</v>
      </c>
    </row>
    <row r="2" spans="1:13">
      <c r="C2" s="193" t="s">
        <v>43</v>
      </c>
      <c r="D2" s="194"/>
      <c r="E2" s="194"/>
      <c r="F2" s="195" t="s">
        <v>44</v>
      </c>
      <c r="G2" s="196"/>
      <c r="H2" s="196"/>
      <c r="I2" s="57"/>
      <c r="J2" s="58" t="s">
        <v>45</v>
      </c>
      <c r="K2" s="58"/>
      <c r="L2" s="59" t="s">
        <v>88</v>
      </c>
    </row>
    <row r="3" spans="1:13">
      <c r="C3" s="60"/>
      <c r="F3" s="60"/>
      <c r="I3" s="60"/>
      <c r="L3" s="61"/>
    </row>
    <row r="4" spans="1:13">
      <c r="A4" t="s">
        <v>3</v>
      </c>
      <c r="B4" s="55" t="s">
        <v>47</v>
      </c>
      <c r="C4" s="62" t="s">
        <v>48</v>
      </c>
      <c r="D4" s="62" t="s">
        <v>89</v>
      </c>
      <c r="E4" s="63" t="s">
        <v>29</v>
      </c>
      <c r="F4" t="s">
        <v>48</v>
      </c>
      <c r="G4" t="s">
        <v>89</v>
      </c>
      <c r="H4" s="55" t="s">
        <v>29</v>
      </c>
      <c r="I4" s="62" t="s">
        <v>48</v>
      </c>
      <c r="J4" s="62" t="s">
        <v>89</v>
      </c>
      <c r="K4" s="63" t="s">
        <v>29</v>
      </c>
      <c r="L4" s="127" t="s">
        <v>90</v>
      </c>
      <c r="M4" t="s">
        <v>91</v>
      </c>
    </row>
    <row r="5" spans="1:13">
      <c r="B5" s="55" t="s">
        <v>92</v>
      </c>
      <c r="C5" s="62"/>
      <c r="D5" s="62"/>
      <c r="E5" s="66">
        <v>0.67</v>
      </c>
      <c r="H5" s="67">
        <v>0.67</v>
      </c>
      <c r="I5" s="62"/>
      <c r="J5" s="62"/>
      <c r="K5" s="66">
        <v>0.67</v>
      </c>
      <c r="L5" s="127"/>
    </row>
    <row r="6" spans="1:13">
      <c r="A6" s="2" t="s">
        <v>93</v>
      </c>
      <c r="B6" s="55"/>
      <c r="C6" s="62"/>
      <c r="D6" s="62"/>
      <c r="E6" s="63"/>
      <c r="H6" s="55"/>
      <c r="I6" s="62"/>
      <c r="J6" s="62"/>
      <c r="K6" s="63"/>
      <c r="L6" s="127"/>
    </row>
    <row r="7" spans="1:13" ht="15" thickBot="1">
      <c r="A7" s="65" t="s">
        <v>94</v>
      </c>
      <c r="B7" s="55" t="s">
        <v>53</v>
      </c>
      <c r="C7" s="85">
        <f>Labor!C8</f>
        <v>0</v>
      </c>
      <c r="D7" s="5"/>
      <c r="E7" s="66">
        <f>C7*D7*E5</f>
        <v>0</v>
      </c>
      <c r="F7" s="3">
        <f>Labor!F8</f>
        <v>0</v>
      </c>
      <c r="G7" s="7">
        <f>D7</f>
        <v>0</v>
      </c>
      <c r="H7" s="67">
        <f>F7*G7*H5</f>
        <v>0</v>
      </c>
      <c r="I7" s="85">
        <f>Labor!I8</f>
        <v>0</v>
      </c>
      <c r="J7" s="6">
        <f>D7</f>
        <v>0</v>
      </c>
      <c r="K7" s="66">
        <f>I7*J7*K5</f>
        <v>0</v>
      </c>
      <c r="L7" s="128">
        <f>E7+H7+K7</f>
        <v>0</v>
      </c>
      <c r="M7" t="s">
        <v>95</v>
      </c>
    </row>
    <row r="8" spans="1:13" ht="15" thickBot="1">
      <c r="A8" s="70" t="s">
        <v>55</v>
      </c>
      <c r="B8" s="71"/>
      <c r="C8" s="72"/>
      <c r="D8" s="72"/>
      <c r="E8" s="73">
        <f>SUM(E7:E7)</f>
        <v>0</v>
      </c>
      <c r="F8" s="74"/>
      <c r="G8" s="74"/>
      <c r="H8" s="75">
        <f>SUM(H7:H7)</f>
        <v>0</v>
      </c>
      <c r="I8" s="76"/>
      <c r="J8" s="76"/>
      <c r="K8" s="73">
        <f>SUM(K7:K7)</f>
        <v>0</v>
      </c>
      <c r="L8" s="129">
        <f>SUM(L7:L7)</f>
        <v>0</v>
      </c>
    </row>
    <row r="9" spans="1:13">
      <c r="A9" s="77"/>
      <c r="B9" s="55"/>
      <c r="C9" s="62"/>
      <c r="D9" s="62"/>
      <c r="E9" s="78"/>
      <c r="F9" s="2"/>
      <c r="G9" s="2"/>
      <c r="H9" s="79"/>
      <c r="I9" s="80"/>
      <c r="J9" s="80"/>
      <c r="K9" s="78"/>
      <c r="L9" s="130"/>
    </row>
    <row r="10" spans="1:13">
      <c r="A10" s="2" t="s">
        <v>96</v>
      </c>
      <c r="B10" s="55"/>
      <c r="C10" s="62"/>
      <c r="D10" s="62"/>
      <c r="E10" s="66"/>
      <c r="H10" s="67"/>
      <c r="I10" s="62"/>
      <c r="J10" s="62"/>
      <c r="K10" s="66"/>
      <c r="L10" s="128"/>
    </row>
    <row r="11" spans="1:13">
      <c r="A11" s="65" t="s">
        <v>97</v>
      </c>
      <c r="B11" s="55" t="s">
        <v>59</v>
      </c>
      <c r="C11" s="85">
        <f>Labor!C13</f>
        <v>0</v>
      </c>
      <c r="D11" s="5"/>
      <c r="E11" s="66">
        <f>C11*D11*E5</f>
        <v>0</v>
      </c>
      <c r="F11" s="3">
        <f>Labor!F13</f>
        <v>0</v>
      </c>
      <c r="G11" s="7">
        <f>D11</f>
        <v>0</v>
      </c>
      <c r="H11" s="67">
        <f>F11*G11*H5</f>
        <v>0</v>
      </c>
      <c r="I11" s="85">
        <f>Labor!I13</f>
        <v>0</v>
      </c>
      <c r="J11" s="6">
        <f>D11</f>
        <v>0</v>
      </c>
      <c r="K11" s="66">
        <f>I11*J11*K5</f>
        <v>0</v>
      </c>
      <c r="L11" s="128">
        <f>E11+H11+K11</f>
        <v>0</v>
      </c>
    </row>
    <row r="12" spans="1:13" ht="15" thickBot="1">
      <c r="A12" s="65" t="s">
        <v>60</v>
      </c>
      <c r="B12" s="55" t="s">
        <v>59</v>
      </c>
      <c r="C12" s="85">
        <f>Labor!C14</f>
        <v>0</v>
      </c>
      <c r="D12" s="5"/>
      <c r="E12" s="66">
        <f>C12*D12*E5</f>
        <v>0</v>
      </c>
      <c r="F12" s="3">
        <f>Labor!F14</f>
        <v>0</v>
      </c>
      <c r="G12" s="7">
        <f>D12</f>
        <v>0</v>
      </c>
      <c r="H12" s="67">
        <f>F12*G12*H5</f>
        <v>0</v>
      </c>
      <c r="I12" s="85">
        <f>Labor!I14</f>
        <v>0</v>
      </c>
      <c r="J12" s="6">
        <f>D12</f>
        <v>0</v>
      </c>
      <c r="K12" s="66">
        <f>I12*J12*K5</f>
        <v>0</v>
      </c>
      <c r="L12" s="128">
        <f>E12+H12+K12</f>
        <v>0</v>
      </c>
    </row>
    <row r="13" spans="1:13" ht="15" thickBot="1">
      <c r="A13" s="70" t="s">
        <v>98</v>
      </c>
      <c r="B13" s="81"/>
      <c r="C13" s="76"/>
      <c r="D13" s="76"/>
      <c r="E13" s="73">
        <f>SUM(E11:E12)</f>
        <v>0</v>
      </c>
      <c r="F13" s="74"/>
      <c r="G13" s="74"/>
      <c r="H13" s="75">
        <f>SUM(H11:H12)</f>
        <v>0</v>
      </c>
      <c r="I13" s="76"/>
      <c r="J13" s="76"/>
      <c r="K13" s="73">
        <f>SUM(K11:K12)</f>
        <v>0</v>
      </c>
      <c r="L13" s="129">
        <f>SUM(L11:L12)</f>
        <v>0</v>
      </c>
    </row>
    <row r="14" spans="1:13">
      <c r="B14" s="55"/>
      <c r="C14" s="62"/>
      <c r="D14" s="62"/>
      <c r="E14" s="66"/>
      <c r="H14" s="67"/>
      <c r="I14" s="62"/>
      <c r="J14" s="62"/>
      <c r="K14" s="66"/>
      <c r="L14" s="128"/>
    </row>
    <row r="15" spans="1:13">
      <c r="A15" s="2" t="s">
        <v>62</v>
      </c>
      <c r="B15" s="55"/>
      <c r="C15" s="62"/>
      <c r="D15" s="62"/>
      <c r="E15" s="66"/>
      <c r="H15" s="67"/>
      <c r="I15" s="62"/>
      <c r="J15" s="62"/>
      <c r="K15" s="66"/>
      <c r="L15" s="128"/>
    </row>
    <row r="16" spans="1:13">
      <c r="A16" s="65" t="s">
        <v>63</v>
      </c>
      <c r="B16" s="55" t="s">
        <v>64</v>
      </c>
      <c r="C16" s="85">
        <f>Labor!C18</f>
        <v>0</v>
      </c>
      <c r="D16" s="5"/>
      <c r="E16" s="66">
        <f>C16*D16*E5</f>
        <v>0</v>
      </c>
      <c r="F16" s="3">
        <f>Labor!F18</f>
        <v>0</v>
      </c>
      <c r="G16" s="7">
        <f>D16</f>
        <v>0</v>
      </c>
      <c r="H16" s="67">
        <f>F16*G16*H5</f>
        <v>0</v>
      </c>
      <c r="I16" s="85">
        <f>Labor!I18</f>
        <v>0</v>
      </c>
      <c r="J16" s="6">
        <f>D16</f>
        <v>0</v>
      </c>
      <c r="K16" s="66">
        <f>I16*J16*K5</f>
        <v>0</v>
      </c>
      <c r="L16" s="128">
        <f>E16+H16+K16</f>
        <v>0</v>
      </c>
    </row>
    <row r="17" spans="1:13">
      <c r="A17" s="65" t="s">
        <v>99</v>
      </c>
      <c r="B17" s="55" t="s">
        <v>64</v>
      </c>
      <c r="C17" s="85">
        <f>Labor!C19</f>
        <v>0</v>
      </c>
      <c r="D17" s="5"/>
      <c r="E17" s="66">
        <f>C17*D17*E5</f>
        <v>0</v>
      </c>
      <c r="F17" s="3">
        <f>Labor!F19</f>
        <v>0</v>
      </c>
      <c r="G17" s="7">
        <f>D17</f>
        <v>0</v>
      </c>
      <c r="H17" s="67">
        <f>F17*G17*H5</f>
        <v>0</v>
      </c>
      <c r="I17" s="85">
        <f>Labor!I19</f>
        <v>0</v>
      </c>
      <c r="J17" s="6">
        <f>D17</f>
        <v>0</v>
      </c>
      <c r="K17" s="66">
        <f>I17*J17*K5</f>
        <v>0</v>
      </c>
      <c r="L17" s="128">
        <f>E17+H17+K17</f>
        <v>0</v>
      </c>
      <c r="M17" t="s">
        <v>100</v>
      </c>
    </row>
    <row r="18" spans="1:13" ht="15" thickBot="1">
      <c r="A18" s="65" t="s">
        <v>101</v>
      </c>
      <c r="B18" s="55" t="s">
        <v>64</v>
      </c>
      <c r="C18" s="85">
        <f>Labor!C20</f>
        <v>0</v>
      </c>
      <c r="D18" s="5"/>
      <c r="E18" s="66">
        <f>C18*D18*E5</f>
        <v>0</v>
      </c>
      <c r="F18" s="3">
        <f>Labor!F20</f>
        <v>0</v>
      </c>
      <c r="G18" s="7">
        <f>D18</f>
        <v>0</v>
      </c>
      <c r="H18" s="67">
        <f>F18*G18*H5</f>
        <v>0</v>
      </c>
      <c r="I18" s="85">
        <f>Labor!I20</f>
        <v>0</v>
      </c>
      <c r="J18" s="6">
        <f>D18</f>
        <v>0</v>
      </c>
      <c r="K18" s="66">
        <f>I18*J18*K5</f>
        <v>0</v>
      </c>
      <c r="L18" s="128">
        <f>E18+H18+K18</f>
        <v>0</v>
      </c>
    </row>
    <row r="19" spans="1:13" ht="15" thickBot="1">
      <c r="A19" s="70" t="s">
        <v>67</v>
      </c>
      <c r="B19" s="82"/>
      <c r="C19" s="76"/>
      <c r="D19" s="76"/>
      <c r="E19" s="73">
        <f>SUM(E16:E18)</f>
        <v>0</v>
      </c>
      <c r="F19" s="74"/>
      <c r="G19" s="74"/>
      <c r="H19" s="75">
        <f>SUM(H16:H18)</f>
        <v>0</v>
      </c>
      <c r="I19" s="76"/>
      <c r="J19" s="76"/>
      <c r="K19" s="73">
        <f>SUM(K16:K18)</f>
        <v>0</v>
      </c>
      <c r="L19" s="129">
        <f>SUM(L16:L18)</f>
        <v>0</v>
      </c>
    </row>
    <row r="20" spans="1:13">
      <c r="B20" s="55"/>
      <c r="C20" s="62"/>
      <c r="D20" s="62"/>
      <c r="E20" s="63"/>
      <c r="H20" s="55"/>
      <c r="I20" s="62"/>
      <c r="J20" s="62"/>
      <c r="K20" s="63"/>
      <c r="L20" s="128"/>
    </row>
    <row r="21" spans="1:13">
      <c r="A21" s="2" t="s">
        <v>102</v>
      </c>
      <c r="B21" s="55"/>
      <c r="C21" s="62"/>
      <c r="D21" s="62"/>
      <c r="E21" s="62"/>
      <c r="F21" s="60"/>
      <c r="I21" s="86"/>
      <c r="J21" s="62"/>
      <c r="K21" s="63"/>
      <c r="L21" s="128"/>
    </row>
    <row r="22" spans="1:13">
      <c r="A22" s="131" t="s">
        <v>103</v>
      </c>
      <c r="B22" s="132" t="s">
        <v>70</v>
      </c>
      <c r="C22" s="140">
        <v>0</v>
      </c>
      <c r="D22" s="9">
        <v>0</v>
      </c>
      <c r="E22" s="133">
        <f>C22*D22*E5</f>
        <v>0</v>
      </c>
      <c r="F22" s="140">
        <v>0</v>
      </c>
      <c r="G22" s="9">
        <f>D22</f>
        <v>0</v>
      </c>
      <c r="H22" s="133">
        <f>F22*G22*H5</f>
        <v>0</v>
      </c>
      <c r="I22" s="140">
        <v>0</v>
      </c>
      <c r="J22" s="9">
        <f>D22</f>
        <v>0</v>
      </c>
      <c r="K22" s="133">
        <f>I22*J22*K5</f>
        <v>0</v>
      </c>
      <c r="L22" s="134">
        <f>E22+H22+K22</f>
        <v>0</v>
      </c>
    </row>
    <row r="23" spans="1:13">
      <c r="A23" s="131" t="s">
        <v>71</v>
      </c>
      <c r="B23" s="132" t="s">
        <v>72</v>
      </c>
      <c r="C23" s="140">
        <v>0</v>
      </c>
      <c r="D23" s="9">
        <v>0</v>
      </c>
      <c r="E23" s="133">
        <f>C23*D23*E5</f>
        <v>0</v>
      </c>
      <c r="F23" s="140">
        <v>0</v>
      </c>
      <c r="G23" s="9">
        <f t="shared" ref="G23:G24" si="0">D23</f>
        <v>0</v>
      </c>
      <c r="H23" s="133">
        <f>F23*G23*H5</f>
        <v>0</v>
      </c>
      <c r="I23" s="140">
        <v>0</v>
      </c>
      <c r="J23" s="9">
        <f>D23</f>
        <v>0</v>
      </c>
      <c r="K23" s="133">
        <f>I23*J23*K5</f>
        <v>0</v>
      </c>
      <c r="L23" s="134">
        <f>E23+H23+K23</f>
        <v>0</v>
      </c>
    </row>
    <row r="24" spans="1:13" ht="15" thickBot="1">
      <c r="A24" s="131" t="s">
        <v>73</v>
      </c>
      <c r="B24" s="132" t="s">
        <v>70</v>
      </c>
      <c r="C24" s="140">
        <v>0</v>
      </c>
      <c r="D24" s="9">
        <v>0</v>
      </c>
      <c r="E24" s="133">
        <f>C24*D24*E5</f>
        <v>0</v>
      </c>
      <c r="F24" s="140">
        <v>0</v>
      </c>
      <c r="G24" s="9">
        <f t="shared" si="0"/>
        <v>0</v>
      </c>
      <c r="H24" s="133">
        <f>F24*G24*H5</f>
        <v>0</v>
      </c>
      <c r="I24" s="140">
        <v>0</v>
      </c>
      <c r="J24" s="9">
        <f>D24</f>
        <v>0</v>
      </c>
      <c r="K24" s="133">
        <f>I24*J24*K5</f>
        <v>0</v>
      </c>
      <c r="L24" s="135">
        <f>E24+H24+K24</f>
        <v>0</v>
      </c>
    </row>
    <row r="25" spans="1:13" ht="15" thickBot="1">
      <c r="A25" s="87" t="s">
        <v>104</v>
      </c>
      <c r="B25" s="82"/>
      <c r="C25" s="88"/>
      <c r="D25" s="72"/>
      <c r="E25" s="89">
        <f>SUM(E22:E24)</f>
        <v>0</v>
      </c>
      <c r="F25" s="90"/>
      <c r="G25" s="82"/>
      <c r="H25" s="91">
        <f>SUM(H22:H24)</f>
        <v>0</v>
      </c>
      <c r="I25" s="88"/>
      <c r="J25" s="72"/>
      <c r="K25" s="89">
        <f>SUM(K22:K24)</f>
        <v>0</v>
      </c>
      <c r="L25" s="136">
        <f>SUM(L22:L24)</f>
        <v>0</v>
      </c>
    </row>
    <row r="26" spans="1:13">
      <c r="A26" s="2"/>
      <c r="C26" s="62"/>
      <c r="D26" s="62"/>
      <c r="E26" s="92"/>
      <c r="H26" s="93"/>
      <c r="I26" s="62"/>
      <c r="J26" s="62"/>
      <c r="K26" s="92"/>
      <c r="L26" s="137"/>
    </row>
    <row r="27" spans="1:13">
      <c r="A27" s="2" t="s">
        <v>75</v>
      </c>
      <c r="C27" s="62"/>
      <c r="D27" s="62"/>
      <c r="E27" s="92"/>
      <c r="I27" s="62"/>
      <c r="J27" s="62"/>
      <c r="K27" s="92"/>
      <c r="L27" s="137"/>
    </row>
    <row r="28" spans="1:13" ht="15" thickBot="1">
      <c r="A28" s="65" t="s">
        <v>105</v>
      </c>
      <c r="B28" t="s">
        <v>106</v>
      </c>
      <c r="C28" s="6">
        <f>Milestones!F20</f>
        <v>0</v>
      </c>
      <c r="D28" s="5"/>
      <c r="E28" s="92">
        <f>C28*D28*E5</f>
        <v>0</v>
      </c>
      <c r="F28" s="7">
        <f>Milestones!G20</f>
        <v>0</v>
      </c>
      <c r="G28" s="7">
        <f>D28</f>
        <v>0</v>
      </c>
      <c r="H28" s="93">
        <f>F28*G28*H5</f>
        <v>0</v>
      </c>
      <c r="I28" s="6">
        <f>Milestones!H20</f>
        <v>0</v>
      </c>
      <c r="J28" s="6">
        <f>D28</f>
        <v>0</v>
      </c>
      <c r="K28" s="92">
        <f>I28*J28*K5</f>
        <v>0</v>
      </c>
      <c r="L28" s="138">
        <f>E28+H28+K28</f>
        <v>0</v>
      </c>
      <c r="M28" s="3"/>
    </row>
    <row r="29" spans="1:13" ht="15" thickBot="1">
      <c r="A29" s="87" t="s">
        <v>75</v>
      </c>
      <c r="B29" s="82"/>
      <c r="C29" s="88"/>
      <c r="D29" s="72"/>
      <c r="E29" s="89">
        <f>SUM(E28)</f>
        <v>0</v>
      </c>
      <c r="F29" s="90"/>
      <c r="G29" s="82"/>
      <c r="H29" s="91">
        <f>SUM(H28)</f>
        <v>0</v>
      </c>
      <c r="I29" s="88"/>
      <c r="J29" s="72"/>
      <c r="K29" s="89">
        <f>SUM(K28)</f>
        <v>0</v>
      </c>
      <c r="L29" s="136">
        <f>SUM(L28)</f>
        <v>0</v>
      </c>
    </row>
    <row r="30" spans="1:13">
      <c r="A30" s="139" t="s">
        <v>107</v>
      </c>
      <c r="B30" s="95"/>
      <c r="C30" s="95"/>
      <c r="D30" s="95"/>
      <c r="E30" s="95">
        <f>E8+E13+E19+E25+E29</f>
        <v>0</v>
      </c>
      <c r="F30" s="95"/>
      <c r="G30" s="95"/>
      <c r="H30" s="95">
        <f>H8+H13+H19+H25+H29</f>
        <v>0</v>
      </c>
      <c r="I30" s="95"/>
      <c r="J30" s="95"/>
      <c r="K30" s="95">
        <f>K8+K13+K19+K25+K29</f>
        <v>0</v>
      </c>
      <c r="L30" s="137">
        <f>L8+L13+L19+L25+L29</f>
        <v>0</v>
      </c>
    </row>
  </sheetData>
  <sheetProtection algorithmName="SHA-512" hashValue="av1455FlVevu8fb+zogcyRl31HP0YvGSl+VJJEYTz90TFR26djwWlxc2Kb5gMEpIFsLaW99DJoMvZaVpyUWzZQ==" saltValue="fiarAsxkjGVTiMnsZROR5g==" spinCount="100000" sheet="1" objects="1" scenarios="1"/>
  <mergeCells count="2">
    <mergeCell ref="C2:E2"/>
    <mergeCell ref="F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3649D-129E-404C-AE5D-0417090EA031}">
  <dimension ref="A1:M34"/>
  <sheetViews>
    <sheetView tabSelected="1" zoomScale="80" zoomScaleNormal="80" workbookViewId="0">
      <selection activeCell="G12" sqref="G12"/>
    </sheetView>
  </sheetViews>
  <sheetFormatPr defaultRowHeight="14.45"/>
  <cols>
    <col min="1" max="1" width="59.42578125" bestFit="1" customWidth="1"/>
    <col min="2" max="2" width="16.5703125" bestFit="1" customWidth="1"/>
    <col min="4" max="4" width="9.85546875" bestFit="1" customWidth="1"/>
    <col min="7" max="7" width="9.85546875" bestFit="1" customWidth="1"/>
    <col min="10" max="10" width="9.85546875" bestFit="1" customWidth="1"/>
    <col min="12" max="12" width="12.42578125" customWidth="1"/>
  </cols>
  <sheetData>
    <row r="1" spans="1:13">
      <c r="A1" t="s">
        <v>108</v>
      </c>
    </row>
    <row r="2" spans="1:13">
      <c r="C2" s="197" t="s">
        <v>43</v>
      </c>
      <c r="D2" s="197"/>
      <c r="E2" s="197"/>
      <c r="F2" s="198" t="s">
        <v>44</v>
      </c>
      <c r="G2" s="198"/>
      <c r="H2" s="198"/>
      <c r="I2" s="141"/>
      <c r="J2" s="141" t="s">
        <v>45</v>
      </c>
      <c r="K2" s="141"/>
      <c r="L2" s="142" t="s">
        <v>88</v>
      </c>
    </row>
    <row r="3" spans="1:13">
      <c r="A3" s="104"/>
      <c r="B3" s="143"/>
      <c r="C3" s="169"/>
      <c r="D3" s="143"/>
      <c r="E3" s="170"/>
      <c r="F3" s="143"/>
      <c r="G3" s="143"/>
      <c r="H3" s="143"/>
      <c r="I3" s="169"/>
      <c r="J3" s="143"/>
      <c r="K3" s="170"/>
      <c r="L3" s="171"/>
    </row>
    <row r="4" spans="1:13">
      <c r="A4" t="s">
        <v>3</v>
      </c>
      <c r="B4" s="55" t="s">
        <v>47</v>
      </c>
      <c r="C4" s="62" t="s">
        <v>48</v>
      </c>
      <c r="D4" s="62" t="s">
        <v>109</v>
      </c>
      <c r="E4" s="63" t="s">
        <v>29</v>
      </c>
      <c r="F4" t="s">
        <v>48</v>
      </c>
      <c r="G4" s="69" t="s">
        <v>109</v>
      </c>
      <c r="H4" s="55" t="s">
        <v>29</v>
      </c>
      <c r="I4" s="62" t="s">
        <v>48</v>
      </c>
      <c r="J4" s="62" t="s">
        <v>109</v>
      </c>
      <c r="K4" s="63" t="s">
        <v>29</v>
      </c>
      <c r="L4" s="127" t="s">
        <v>7</v>
      </c>
    </row>
    <row r="5" spans="1:13">
      <c r="A5" s="2" t="s">
        <v>93</v>
      </c>
      <c r="B5" s="55"/>
      <c r="C5" s="62"/>
      <c r="D5" s="62"/>
      <c r="E5" s="63"/>
      <c r="H5" s="55"/>
      <c r="I5" s="62"/>
      <c r="J5" s="62"/>
      <c r="K5" s="63"/>
      <c r="L5" s="127"/>
    </row>
    <row r="6" spans="1:13">
      <c r="A6" s="65" t="s">
        <v>110</v>
      </c>
      <c r="B6" s="55" t="s">
        <v>111</v>
      </c>
      <c r="C6" s="10"/>
      <c r="D6" s="5"/>
      <c r="E6" s="63">
        <f>C6*D6</f>
        <v>0</v>
      </c>
      <c r="F6" s="10"/>
      <c r="G6" s="7">
        <f>D6</f>
        <v>0</v>
      </c>
      <c r="H6" s="55">
        <f>F6*G6</f>
        <v>0</v>
      </c>
      <c r="I6" s="10"/>
      <c r="J6" s="6">
        <f>D6</f>
        <v>0</v>
      </c>
      <c r="K6" s="63">
        <f>I6*J6</f>
        <v>0</v>
      </c>
      <c r="L6" s="128">
        <f>E6+H6+K6</f>
        <v>0</v>
      </c>
      <c r="M6" s="144" t="s">
        <v>112</v>
      </c>
    </row>
    <row r="7" spans="1:13" ht="15" thickBot="1">
      <c r="A7" s="65" t="s">
        <v>113</v>
      </c>
      <c r="B7" s="55" t="s">
        <v>111</v>
      </c>
      <c r="C7" s="30">
        <f>C6</f>
        <v>0</v>
      </c>
      <c r="D7" s="5"/>
      <c r="E7" s="63">
        <f>C7*D7</f>
        <v>0</v>
      </c>
      <c r="F7" s="32">
        <f>F6</f>
        <v>0</v>
      </c>
      <c r="G7" s="7">
        <f>D7</f>
        <v>0</v>
      </c>
      <c r="H7" s="55">
        <f>F7*G7</f>
        <v>0</v>
      </c>
      <c r="I7" s="30">
        <f>I6</f>
        <v>0</v>
      </c>
      <c r="J7" s="6">
        <f>D7</f>
        <v>0</v>
      </c>
      <c r="K7" s="63">
        <f>I7*J7</f>
        <v>0</v>
      </c>
      <c r="L7" s="128">
        <f>E7+H7+K7</f>
        <v>0</v>
      </c>
      <c r="M7" s="3"/>
    </row>
    <row r="8" spans="1:13" ht="15" thickBot="1">
      <c r="A8" s="70" t="s">
        <v>55</v>
      </c>
      <c r="B8" s="71"/>
      <c r="C8" s="72"/>
      <c r="D8" s="72"/>
      <c r="E8" s="145">
        <f>SUM(E6:E7)</f>
        <v>0</v>
      </c>
      <c r="F8" s="74"/>
      <c r="G8" s="74"/>
      <c r="H8" s="81">
        <f>SUM(H6:H7)</f>
        <v>0</v>
      </c>
      <c r="I8" s="76"/>
      <c r="J8" s="76"/>
      <c r="K8" s="145">
        <f>SUM(K6:K7)</f>
        <v>0</v>
      </c>
      <c r="L8" s="129">
        <f>SUM(L6:L7)</f>
        <v>0</v>
      </c>
    </row>
    <row r="9" spans="1:13">
      <c r="A9" s="77"/>
      <c r="B9" s="55"/>
      <c r="C9" s="62"/>
      <c r="D9" s="62"/>
      <c r="E9" s="146"/>
      <c r="F9" s="2"/>
      <c r="G9" s="2"/>
      <c r="H9" s="147"/>
      <c r="I9" s="80"/>
      <c r="J9" s="80"/>
      <c r="K9" s="146"/>
      <c r="L9" s="130"/>
    </row>
    <row r="10" spans="1:13">
      <c r="A10" s="2" t="s">
        <v>114</v>
      </c>
      <c r="B10" s="55"/>
      <c r="C10" s="62"/>
      <c r="D10" s="62"/>
      <c r="E10" s="63"/>
      <c r="H10" s="55"/>
      <c r="I10" s="62"/>
      <c r="J10" s="62"/>
      <c r="K10" s="63"/>
      <c r="L10" s="128"/>
    </row>
    <row r="11" spans="1:13">
      <c r="A11" s="65" t="s">
        <v>115</v>
      </c>
      <c r="B11" s="55" t="s">
        <v>59</v>
      </c>
      <c r="C11" s="85">
        <f>Labor!C13</f>
        <v>0</v>
      </c>
      <c r="D11" s="5"/>
      <c r="E11" s="63">
        <f>C11*D11</f>
        <v>0</v>
      </c>
      <c r="F11" s="3">
        <f>Labor!F13</f>
        <v>0</v>
      </c>
      <c r="G11" s="7">
        <f>D11</f>
        <v>0</v>
      </c>
      <c r="H11" s="55">
        <f t="shared" ref="H11:H13" si="0">F11*G11</f>
        <v>0</v>
      </c>
      <c r="I11" s="85">
        <f>Labor!I13</f>
        <v>0</v>
      </c>
      <c r="J11" s="6">
        <f>D11</f>
        <v>0</v>
      </c>
      <c r="K11" s="63">
        <f t="shared" ref="K11:K13" si="1">I11*J11</f>
        <v>0</v>
      </c>
      <c r="L11" s="128">
        <f>E11+H11+K11</f>
        <v>0</v>
      </c>
    </row>
    <row r="12" spans="1:13">
      <c r="A12" s="65" t="s">
        <v>116</v>
      </c>
      <c r="B12" s="55" t="s">
        <v>59</v>
      </c>
      <c r="C12" s="10"/>
      <c r="D12" s="5"/>
      <c r="E12" s="63">
        <f>C12*D12</f>
        <v>0</v>
      </c>
      <c r="F12" s="10"/>
      <c r="G12" s="7">
        <f>D12</f>
        <v>0</v>
      </c>
      <c r="H12" s="55">
        <f t="shared" si="0"/>
        <v>0</v>
      </c>
      <c r="I12" s="10"/>
      <c r="J12" s="6">
        <f>D12</f>
        <v>0</v>
      </c>
      <c r="K12" s="63">
        <f t="shared" si="1"/>
        <v>0</v>
      </c>
      <c r="L12" s="128">
        <f>E12+H12+K12</f>
        <v>0</v>
      </c>
    </row>
    <row r="13" spans="1:13" ht="15" thickBot="1">
      <c r="A13" s="65" t="s">
        <v>117</v>
      </c>
      <c r="B13" s="55" t="s">
        <v>59</v>
      </c>
      <c r="C13" s="10"/>
      <c r="D13" s="5"/>
      <c r="E13" s="63">
        <f>C13*D13</f>
        <v>0</v>
      </c>
      <c r="F13" s="10"/>
      <c r="G13" s="7">
        <f>D13</f>
        <v>0</v>
      </c>
      <c r="H13" s="55">
        <f t="shared" si="0"/>
        <v>0</v>
      </c>
      <c r="I13" s="10"/>
      <c r="J13" s="6">
        <f>D13</f>
        <v>0</v>
      </c>
      <c r="K13" s="63">
        <f t="shared" si="1"/>
        <v>0</v>
      </c>
      <c r="L13" s="128">
        <f>E13+H13+K13</f>
        <v>0</v>
      </c>
    </row>
    <row r="14" spans="1:13" ht="15" thickBot="1">
      <c r="A14" s="70" t="s">
        <v>118</v>
      </c>
      <c r="B14" s="81"/>
      <c r="C14" s="76"/>
      <c r="D14" s="76"/>
      <c r="E14" s="145">
        <f>SUM(E11:E13)</f>
        <v>0</v>
      </c>
      <c r="F14" s="74"/>
      <c r="G14" s="74"/>
      <c r="H14" s="81">
        <f>SUM(H11:H13)</f>
        <v>0</v>
      </c>
      <c r="I14" s="76"/>
      <c r="J14" s="76"/>
      <c r="K14" s="145">
        <f>SUM(K11:K13)</f>
        <v>0</v>
      </c>
      <c r="L14" s="129">
        <f>SUM(L11:L13)</f>
        <v>0</v>
      </c>
    </row>
    <row r="15" spans="1:13">
      <c r="B15" s="55"/>
      <c r="C15" s="62"/>
      <c r="D15" s="62"/>
      <c r="E15" s="63"/>
      <c r="H15" s="55"/>
      <c r="I15" s="62"/>
      <c r="J15" s="62"/>
      <c r="K15" s="63"/>
      <c r="L15" s="128"/>
    </row>
    <row r="16" spans="1:13">
      <c r="A16" s="2" t="s">
        <v>62</v>
      </c>
      <c r="B16" s="55"/>
      <c r="C16" s="62"/>
      <c r="D16" s="62"/>
      <c r="E16" s="63"/>
      <c r="H16" s="55"/>
      <c r="I16" s="62"/>
      <c r="J16" s="62"/>
      <c r="K16" s="63"/>
      <c r="L16" s="128"/>
    </row>
    <row r="17" spans="1:13" ht="15" thickBot="1">
      <c r="A17" s="65" t="s">
        <v>119</v>
      </c>
      <c r="B17" s="55" t="s">
        <v>64</v>
      </c>
      <c r="C17" s="85">
        <f>Labor!C20</f>
        <v>0</v>
      </c>
      <c r="D17" s="5"/>
      <c r="E17" s="63">
        <f>C17*D17</f>
        <v>0</v>
      </c>
      <c r="F17" s="3">
        <f>Labor!F20</f>
        <v>0</v>
      </c>
      <c r="G17" s="7">
        <f>D17</f>
        <v>0</v>
      </c>
      <c r="H17" s="55">
        <f>F17*G17</f>
        <v>0</v>
      </c>
      <c r="I17" s="85">
        <f>Labor!I20</f>
        <v>0</v>
      </c>
      <c r="J17" s="6">
        <f>D17</f>
        <v>0</v>
      </c>
      <c r="K17" s="63">
        <f>I17*J17</f>
        <v>0</v>
      </c>
      <c r="L17" s="128">
        <f>E17+H17+K17</f>
        <v>0</v>
      </c>
    </row>
    <row r="18" spans="1:13" ht="15" thickBot="1">
      <c r="A18" s="70" t="s">
        <v>67</v>
      </c>
      <c r="B18" s="82"/>
      <c r="C18" s="83"/>
      <c r="D18" s="76"/>
      <c r="E18" s="145">
        <f>SUM(E17:E17)</f>
        <v>0</v>
      </c>
      <c r="F18" s="74"/>
      <c r="G18" s="74"/>
      <c r="H18" s="81">
        <f>SUM(H17:H17)</f>
        <v>0</v>
      </c>
      <c r="I18" s="76"/>
      <c r="J18" s="76"/>
      <c r="K18" s="145">
        <f>SUM(K17:K17)</f>
        <v>0</v>
      </c>
      <c r="L18" s="129">
        <f>SUM(L17:L17)</f>
        <v>0</v>
      </c>
    </row>
    <row r="19" spans="1:13">
      <c r="B19" s="55"/>
      <c r="C19" s="62"/>
      <c r="D19" s="62"/>
      <c r="E19" s="63"/>
      <c r="H19" s="55"/>
      <c r="I19" s="62"/>
      <c r="J19" s="62"/>
      <c r="K19" s="63"/>
      <c r="L19" s="128"/>
    </row>
    <row r="20" spans="1:13">
      <c r="A20" s="2" t="s">
        <v>102</v>
      </c>
      <c r="B20" s="55"/>
      <c r="C20" s="62"/>
      <c r="D20" s="62"/>
      <c r="E20" s="62"/>
      <c r="F20" s="60"/>
      <c r="I20" s="86"/>
      <c r="J20" s="62"/>
      <c r="K20" s="63"/>
      <c r="L20" s="128"/>
    </row>
    <row r="21" spans="1:13" ht="15" thickBot="1">
      <c r="A21" s="29" t="s">
        <v>120</v>
      </c>
      <c r="B21" t="s">
        <v>64</v>
      </c>
      <c r="C21" s="31">
        <f>Milestones!F19</f>
        <v>0</v>
      </c>
      <c r="D21" s="6"/>
      <c r="E21" s="62">
        <f>C21*D21</f>
        <v>0</v>
      </c>
      <c r="F21" s="15">
        <f>Milestones!G19</f>
        <v>0</v>
      </c>
      <c r="G21" s="7">
        <f>D21</f>
        <v>0</v>
      </c>
      <c r="H21">
        <f>F21*G21</f>
        <v>0</v>
      </c>
      <c r="I21" s="13">
        <f>Milestones!H19</f>
        <v>0</v>
      </c>
      <c r="J21" s="6">
        <f>D21</f>
        <v>0</v>
      </c>
      <c r="K21" s="62">
        <f>I21*J21</f>
        <v>0</v>
      </c>
      <c r="L21" s="148">
        <f>E21+H21+K21</f>
        <v>0</v>
      </c>
      <c r="M21" t="s">
        <v>121</v>
      </c>
    </row>
    <row r="22" spans="1:13" ht="15" thickBot="1">
      <c r="A22" s="87" t="s">
        <v>74</v>
      </c>
      <c r="B22" s="82"/>
      <c r="C22" s="88"/>
      <c r="D22" s="72"/>
      <c r="E22" s="76">
        <f>SUM(E21:E21)</f>
        <v>0</v>
      </c>
      <c r="F22" s="90"/>
      <c r="G22" s="82"/>
      <c r="H22" s="74">
        <f>SUM(H21:H21)</f>
        <v>0</v>
      </c>
      <c r="I22" s="88"/>
      <c r="J22" s="72"/>
      <c r="K22" s="76">
        <f>SUM(K21:K21)</f>
        <v>0</v>
      </c>
      <c r="L22" s="149">
        <f>SUM(L20:L21)</f>
        <v>0</v>
      </c>
    </row>
    <row r="23" spans="1:13">
      <c r="A23" s="2"/>
      <c r="C23" s="86"/>
      <c r="D23" s="62"/>
      <c r="E23" s="80"/>
      <c r="F23" s="60"/>
      <c r="H23" s="2"/>
      <c r="I23" s="86"/>
      <c r="J23" s="62"/>
      <c r="K23" s="80"/>
      <c r="L23" s="150"/>
    </row>
    <row r="24" spans="1:13">
      <c r="A24" s="2" t="s">
        <v>75</v>
      </c>
      <c r="C24" s="86"/>
      <c r="D24" s="62"/>
      <c r="E24" s="80"/>
      <c r="F24" s="60"/>
      <c r="H24" s="2"/>
      <c r="I24" s="86"/>
      <c r="J24" s="62"/>
      <c r="K24" s="80"/>
      <c r="L24" s="150"/>
    </row>
    <row r="25" spans="1:13" ht="15" thickBot="1">
      <c r="A25" s="65" t="s">
        <v>122</v>
      </c>
      <c r="B25" t="s">
        <v>76</v>
      </c>
      <c r="C25" s="31">
        <f>Labor!C30</f>
        <v>0</v>
      </c>
      <c r="D25" s="5"/>
      <c r="E25" s="62">
        <f>C25*D25</f>
        <v>0</v>
      </c>
      <c r="F25" s="33">
        <f>Labor!F30</f>
        <v>0</v>
      </c>
      <c r="G25" s="7">
        <f>D25</f>
        <v>0</v>
      </c>
      <c r="H25">
        <f>F25*G25</f>
        <v>0</v>
      </c>
      <c r="I25" s="31">
        <f>Labor!I30</f>
        <v>0</v>
      </c>
      <c r="J25" s="6">
        <f>D25</f>
        <v>0</v>
      </c>
      <c r="K25" s="62">
        <f>I25*J25</f>
        <v>0</v>
      </c>
      <c r="L25" s="148">
        <f>E25+H25+K25</f>
        <v>0</v>
      </c>
    </row>
    <row r="26" spans="1:13" ht="15" thickBot="1">
      <c r="A26" s="87" t="s">
        <v>78</v>
      </c>
      <c r="B26" s="82"/>
      <c r="C26" s="88"/>
      <c r="D26" s="72"/>
      <c r="E26" s="72">
        <f>SUM(E25:E25)</f>
        <v>0</v>
      </c>
      <c r="F26" s="90"/>
      <c r="G26" s="82"/>
      <c r="H26" s="82">
        <f>SUM(H25:H25)</f>
        <v>0</v>
      </c>
      <c r="I26" s="156"/>
      <c r="J26" s="157"/>
      <c r="K26" s="158">
        <f>SUM(K25:K25)</f>
        <v>0</v>
      </c>
      <c r="L26" s="151">
        <f>SUM(L25:L25)</f>
        <v>0</v>
      </c>
    </row>
    <row r="27" spans="1:13">
      <c r="A27" s="2"/>
      <c r="C27" s="86"/>
      <c r="D27" s="62"/>
      <c r="E27" s="62"/>
      <c r="F27" s="60"/>
      <c r="I27" s="86"/>
      <c r="J27" s="62"/>
      <c r="K27" s="159"/>
      <c r="L27" s="128"/>
    </row>
    <row r="28" spans="1:13">
      <c r="A28" s="2" t="s">
        <v>123</v>
      </c>
      <c r="C28" s="86"/>
      <c r="D28" s="62"/>
      <c r="E28" s="62"/>
      <c r="F28" s="60"/>
      <c r="I28" s="86"/>
      <c r="J28" s="62"/>
      <c r="K28" s="62"/>
      <c r="L28" s="148"/>
    </row>
    <row r="29" spans="1:13">
      <c r="A29" s="65" t="s">
        <v>124</v>
      </c>
      <c r="B29" t="s">
        <v>70</v>
      </c>
      <c r="C29" s="12"/>
      <c r="D29" s="5"/>
      <c r="E29" s="63">
        <f>C29*D29</f>
        <v>0</v>
      </c>
      <c r="F29" s="15">
        <f>C29</f>
        <v>0</v>
      </c>
      <c r="G29" s="7">
        <f>D29</f>
        <v>0</v>
      </c>
      <c r="H29">
        <f>F29*G29</f>
        <v>0</v>
      </c>
      <c r="I29" s="13">
        <f>C29</f>
        <v>0</v>
      </c>
      <c r="J29" s="6">
        <f>D29</f>
        <v>0</v>
      </c>
      <c r="K29" s="62">
        <f>I29*J29</f>
        <v>0</v>
      </c>
      <c r="L29" s="148">
        <f>E29+H29+K29</f>
        <v>0</v>
      </c>
      <c r="M29" t="s">
        <v>125</v>
      </c>
    </row>
    <row r="30" spans="1:13">
      <c r="A30" s="65" t="s">
        <v>126</v>
      </c>
      <c r="B30" t="s">
        <v>127</v>
      </c>
      <c r="C30" s="12"/>
      <c r="D30" s="5"/>
      <c r="E30" s="63">
        <f>C30*D30</f>
        <v>0</v>
      </c>
      <c r="F30" s="132"/>
      <c r="G30" s="132">
        <f>D30</f>
        <v>0</v>
      </c>
      <c r="H30" s="132">
        <f>F31*G30</f>
        <v>0</v>
      </c>
      <c r="I30" s="152"/>
      <c r="J30" s="132">
        <f>D30</f>
        <v>0</v>
      </c>
      <c r="K30" s="132">
        <f t="shared" ref="K30:K32" si="2">I30*J30</f>
        <v>0</v>
      </c>
      <c r="L30" s="148">
        <f>E30+H30+K30</f>
        <v>0</v>
      </c>
    </row>
    <row r="31" spans="1:13">
      <c r="A31" s="65" t="s">
        <v>128</v>
      </c>
      <c r="B31" t="s">
        <v>129</v>
      </c>
      <c r="C31" s="12"/>
      <c r="D31" s="5"/>
      <c r="E31" s="62">
        <f>C31*D31</f>
        <v>0</v>
      </c>
      <c r="F31" s="152"/>
      <c r="G31" s="132">
        <f>D31</f>
        <v>0</v>
      </c>
      <c r="H31" s="132">
        <f>F32*G31</f>
        <v>0</v>
      </c>
      <c r="I31" s="152"/>
      <c r="J31" s="132">
        <f>D31</f>
        <v>0</v>
      </c>
      <c r="K31" s="132">
        <f t="shared" si="2"/>
        <v>0</v>
      </c>
      <c r="L31" s="148">
        <f>E31+H31+K31</f>
        <v>0</v>
      </c>
    </row>
    <row r="32" spans="1:13" ht="15" thickBot="1">
      <c r="A32" s="29" t="s">
        <v>130</v>
      </c>
      <c r="B32" s="7" t="s">
        <v>131</v>
      </c>
      <c r="C32" s="178"/>
      <c r="D32" s="179"/>
      <c r="E32" s="62">
        <f>C32*D32</f>
        <v>0</v>
      </c>
      <c r="F32" s="178"/>
      <c r="G32" s="179"/>
      <c r="H32">
        <f t="shared" ref="H32" si="3">F32*G32</f>
        <v>0</v>
      </c>
      <c r="I32" s="178"/>
      <c r="J32" s="179"/>
      <c r="K32" s="62">
        <f t="shared" si="2"/>
        <v>0</v>
      </c>
      <c r="L32" s="148">
        <f>E32+H32+K32</f>
        <v>0</v>
      </c>
    </row>
    <row r="33" spans="1:12" ht="15" thickBot="1">
      <c r="A33" s="172" t="s">
        <v>132</v>
      </c>
      <c r="B33" s="173"/>
      <c r="C33" s="174"/>
      <c r="D33" s="162"/>
      <c r="E33" s="162">
        <f>SUM(E29:E32)</f>
        <v>0</v>
      </c>
      <c r="F33" s="175"/>
      <c r="G33" s="176"/>
      <c r="H33" s="176">
        <f>SUM(H29:H32)</f>
        <v>0</v>
      </c>
      <c r="I33" s="174"/>
      <c r="J33" s="162"/>
      <c r="K33" s="162">
        <f>SUM(K29:K32)</f>
        <v>0</v>
      </c>
      <c r="L33" s="177">
        <f>SUM(L29:L32)</f>
        <v>0</v>
      </c>
    </row>
    <row r="34" spans="1:12">
      <c r="A34" s="95" t="s">
        <v>133</v>
      </c>
      <c r="B34" s="95"/>
      <c r="C34" s="153"/>
      <c r="D34" s="154"/>
      <c r="E34" s="154">
        <f>E8+E14+E18+E22+E26+E33</f>
        <v>0</v>
      </c>
      <c r="F34" s="153"/>
      <c r="G34" s="154"/>
      <c r="H34" s="154">
        <f>H8+H14+H18+H22+H26+H33</f>
        <v>0</v>
      </c>
      <c r="I34" s="153"/>
      <c r="J34" s="154"/>
      <c r="K34" s="154">
        <f>K8+K14+K18++K22+K26+K33</f>
        <v>0</v>
      </c>
      <c r="L34" s="155">
        <f>L8+L14+L18+L22+L26+L33</f>
        <v>0</v>
      </c>
    </row>
  </sheetData>
  <sheetProtection algorithmName="SHA-512" hashValue="AQDeUmmBpfCblu4V1eEtwMLUtEy6RX+b0R2RRc1W2EwrAdk9TmhtH00g+34Q6iCo7Iv5PrR/M5ioZx8j36UM3Q==" saltValue="ZfAggTHyEElo7NkGZcsovA==" spinCount="100000" sheet="1" objects="1" scenarios="1"/>
  <mergeCells count="2">
    <mergeCell ref="C2:E2"/>
    <mergeCell ref="F2:H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B4E76-A12D-4905-B549-2F39DEC2B5BE}">
  <dimension ref="A1:A2"/>
  <sheetViews>
    <sheetView workbookViewId="0"/>
  </sheetViews>
  <sheetFormatPr defaultRowHeight="14.45"/>
  <sheetData>
    <row r="1" spans="1:1">
      <c r="A1" s="3">
        <v>0</v>
      </c>
    </row>
    <row r="2" spans="1:1">
      <c r="A2" s="3">
        <v>1</v>
      </c>
    </row>
  </sheetData>
  <sheetProtection algorithmName="SHA-512" hashValue="tnqFNiuLgib2TOF96XB3GOuXrsmpjZOLH8gwKysisIiZQIoJIDRYzXyP/BzTsE15yGB+vO1dbqL+okgD07qwfA==" saltValue="dMrcSoJHE5wYkfZbujHj/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c729e81-2b4c-4550-9158-bec2f7350ba2">
      <Terms xmlns="http://schemas.microsoft.com/office/infopath/2007/PartnerControls"/>
    </lcf76f155ced4ddcb4097134ff3c332f>
    <TaxCatchAll xmlns="c2d6098f-cf9c-43bc-8525-a7110fb3ed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99F87CF5CC064F990113792F26CF37" ma:contentTypeVersion="14" ma:contentTypeDescription="Create a new document." ma:contentTypeScope="" ma:versionID="9a565e2c24445cd5e2796a478ad67b90">
  <xsd:schema xmlns:xsd="http://www.w3.org/2001/XMLSchema" xmlns:xs="http://www.w3.org/2001/XMLSchema" xmlns:p="http://schemas.microsoft.com/office/2006/metadata/properties" xmlns:ns2="2c729e81-2b4c-4550-9158-bec2f7350ba2" xmlns:ns3="99f6f3a7-0db2-4f1a-94a5-a307088dadf1" xmlns:ns4="c2d6098f-cf9c-43bc-8525-a7110fb3ed0e" targetNamespace="http://schemas.microsoft.com/office/2006/metadata/properties" ma:root="true" ma:fieldsID="5199576abc2966d017aed6c197b18a94" ns2:_="" ns3:_="" ns4:_="">
    <xsd:import namespace="2c729e81-2b4c-4550-9158-bec2f7350ba2"/>
    <xsd:import namespace="99f6f3a7-0db2-4f1a-94a5-a307088dadf1"/>
    <xsd:import namespace="c2d6098f-cf9c-43bc-8525-a7110fb3ed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729e81-2b4c-4550-9158-bec2f7350b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1c61f74-57b8-4946-a135-ad5dd615190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f6f3a7-0db2-4f1a-94a5-a307088da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d6098f-cf9c-43bc-8525-a7110fb3ed0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cce7c4a-1fae-4b12-a156-102f2dd746b3}" ma:internalName="TaxCatchAll" ma:showField="CatchAllData" ma:web="c2d6098f-cf9c-43bc-8525-a7110fb3ed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4A2BA3-8C0C-4A0F-A083-7DE52DBB736B}"/>
</file>

<file path=customXml/itemProps2.xml><?xml version="1.0" encoding="utf-8"?>
<ds:datastoreItem xmlns:ds="http://schemas.openxmlformats.org/officeDocument/2006/customXml" ds:itemID="{78AD524D-8449-4085-82A6-9065978DAE7F}"/>
</file>

<file path=customXml/itemProps3.xml><?xml version="1.0" encoding="utf-8"?>
<ds:datastoreItem xmlns:ds="http://schemas.openxmlformats.org/officeDocument/2006/customXml" ds:itemID="{ABA38925-DF3F-4A05-9EC2-541BE5EA299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Anderson, Derrick</dc:creator>
  <cp:keywords/>
  <dc:description/>
  <cp:lastModifiedBy/>
  <cp:revision/>
  <dcterms:created xsi:type="dcterms:W3CDTF">2023-01-22T22:07:43Z</dcterms:created>
  <dcterms:modified xsi:type="dcterms:W3CDTF">2024-07-11T13:17:11Z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0x0101002099F87CF5CC064F990113792F26CF37</vt:lpwstr>
  </property>
  <property fmtid="{D5CDD505-2E9C-101B-9397-08002B2CF9AE}" pid="3" name="MediaServiceImageTags">
    <vt:lpwstr/>
  </property>
</Properties>
</file>